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628"/>
  <workbookPr/>
  <xr:revisionPtr xr6:coauthVersionLast="47" xr6:coauthVersionMax="47" documentId="13_ncr:1_{B7F144A0-AF33-409D-B626-803A71AEB814}" revIDLastSave="0" xr10:uidLastSave="{00000000-0000-0000-0000-000000000000}"/>
  <bookViews>
    <workbookView xr2:uid="{00000000-000D-0000-FFFF-FFFF00000000}" windowHeight="12456" windowWidth="23256" xWindow="-108" yWindow="-108"/>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<sst xmlns="http://schemas.openxmlformats.org/spreadsheetml/2006/main" count="1058" uniqueCount="560">
  <si>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</si>
  <si>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</si>
  <si>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</si>
  <si>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</si>
  <si>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</si>
  <si>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</si>
  <si>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</si>
  <si>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</si>
  <si>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</si>
  <si>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</si>
  <si>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</si>
  <si>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</si>
  <si>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</si>
  <si>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</si>
  <si>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</si>
  <si>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</si>
  <si>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</si>
  <si>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</si>
  <si>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</si>
  <si>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</si>
  <si>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</si>
  <si>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</si>
  <si>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</si>
  <si>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</si>
  <si>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</si>
  <si>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</si>
  <si>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</si>
  <si>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</si>
  <si>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</si>
  <si>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</si>
  <si>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</si>
  <si>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</si>
  <si>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</si>
  <si>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</si>
  <si>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</si>
  <si>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</si>
  <si>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</si>
  <si>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</si>
  <si>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</si>
  <si>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</si>
  <si>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</si>
  <si>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</si>
  <si>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</si>
  <si>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</si>
  <si>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</si>
  <si>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</si>
  <si>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</si>
  <si>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</si>
  <si>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</si>
  <si>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</si>
  <si>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</si>
  <si>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</si>
  <si>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</si>
  <si>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</si>
  <si>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</si>
  <si>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</si>
  <si>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</si>
  <si>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</si>
  <si>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</si>
  <si>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</si>
  <si>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</si>
  <si>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</si>
  <si>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</si>
  <si>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</si>
  <si>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</si>
  <si>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</si>
  <si>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</si>
  <si>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</si>
  <si>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</si>
  <si>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</si>
  <si>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</si>
  <si>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</si>
  <si>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</si>
  <si>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</si>
  <si>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</si>
  <si>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</si>
  <si>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</si>
  <si>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</si>
  <si>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</si>
  <si>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</si>
  <si>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</si>
  <si>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</si>
  <si>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</si>
  <si>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</si>
  <si>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</si>
  <si>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</si>
  <si>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</si>
  <si>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</si>
  <si>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</si>
  <si>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</si>
  <si>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</si>
  <si>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</si>
  <si>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</si>
  <si>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</si>
  <si>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</si>
  <si>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</si>
  <si>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</si>
  <si>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</si>
  <si>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</si>
  <si>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</si>
  <si>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</si>
  <si>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</si>
  <si>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</si>
  <si>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</si>
  <si>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</si>
  <si>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</si>
  <si>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</si>
  <si>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</si>
  <si>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</si>
  <si>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</si>
  <si>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</si>
  <si>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</si>
  <si>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</si>
  <si>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</si>
  <si>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</si>
  <si>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</si>
  <si>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</si>
  <si>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</si>
  <si>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</si>
  <si>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</si>
  <si>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</si>
  <si>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</si>
  <si>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</si>
  <si>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</si>
  <si>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</si>
  <si>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</si>
  <si>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</si>
  <si>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</si>
  <si>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</si>
  <si>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</si>
  <si>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</si>
  <si>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</si>
  <si>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</si>
  <si>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</si>
  <si>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</si>
  <si>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</si>
  <si>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</si>
  <si>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</si>
  <si>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</si>
  <si>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</si>
  <si>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</si>
  <si>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</si>
  <si>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</si>
  <si>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</si>
  <si>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</si>
  <si>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</si>
  <si>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</si>
  <si>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</si>
  <si>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</si>
  <si>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</si>
  <si>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</si>
  <si>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</si>
  <si>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</si>
  <si>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</si>
  <si>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</si>
  <si>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</si>
  <si>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</si>
  <si>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</si>
  <si>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</si>
  <si>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</si>
  <si>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</si>
  <si>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</si>
  <si>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</si>
  <si>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</si>
  <si>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</si>
  <si>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</si>
  <si>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</si>
  <si>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</si>
  <si>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</si>
  <si>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</si>
  <si>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</si>
  <si>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</si>
  <si>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</si>
  <si>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</si>
  <si>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</si>
  <si>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</si>
  <si>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</si>
  <si>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</si>
  <si>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</si>
  <si>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</si>
  <si>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</si>
  <si>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</si>
  <si>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</si>
  <si>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</si>
  <si>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</si>
  <si>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</si>
  <si>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</si>
  <si>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</si>
  <si>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</si>
  <si>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</si>
  <si>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</si>
  <si>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</si>
  <si>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</si>
  <si>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</si>
  <si>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</si>
  <si>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</si>
  <si>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</si>
  <si>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</si>
  <si>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</si>
  <si>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</si>
  <si>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</si>
  <si>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</si>
  <si>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</si>
  <si>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</si>
  <si>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</si>
  <si>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</si>
  <si>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</si>
  <si>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</si>
  <si>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</si>
  <si>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</si>
  <si>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</si>
  <si>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</si>
  <si>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</si>
  <si>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</si>
  <si>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</si>
  <si>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</si>
  <si>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</si>
  <si>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</si>
  <si>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</si>
  <si>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</si>
  <si>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</si>
  <si>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</si>
  <si>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</si>
  <si>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</si>
  <si>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</si>
  <si>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</si>
  <si>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</si>
  <si>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</si>
  <si>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</si>
  <si>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</si>
  <si>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</si>
  <si>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</si>
  <si>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</si>
  <si>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</si>
  <si>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</si>
  <si>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</si>
  <si>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</si>
  <si>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</si>
  <si>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</si>
  <si>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</si>
  <si>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</si>
  <si>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</si>
  <si>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</si>
  <si>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</si>
  <si>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</si>
  <si>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</si>
  <si>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</si>
  <si>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</si>
  <si>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</si>
  <si>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</si>
  <si>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</si>
  <si>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</si>
  <si>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</si>
  <si>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</si>
  <si>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</si>
  <si>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</si>
  <si>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</si>
  <si>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</si>
  <si>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</si>
  <si>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</si>
  <si>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</si>
  <si>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</si>
  <si>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</si>
  <si>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</si>
  <si>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</si>
  <si>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</si>
  <si>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</si>
  <si>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</si>
  <si>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</si>
  <si>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</si>
  <si>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</si>
  <si>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</si>
  <si>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</si>
  <si>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</si>
  <si>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</si>
  <si>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</si>
  <si>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</si>
  <si>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</si>
  <si>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</si>
  <si>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</si>
  <si>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</si>
  <si>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</si>
  <si>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</si>
  <si>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</si>
  <si>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</si>
  <si>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</si>
  <si>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</si>
  <si>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</si>
  <si>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</si>
  <si>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</si>
  <si>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</si>
  <si>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</si>
  <si>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</si>
  <si>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</si>
  <si>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</si>
  <si>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</si>
  <si>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</si>
  <si>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</si>
  <si>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</si>
  <si>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</si>
  <si>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</si>
  <si>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</si>
  <si>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</si>
  <si>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</si>
  <si>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</si>
  <si>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</si>
  <si>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</si>
  <si>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</si>
  <si>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</si>
  <si>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</si>
  <si>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</si>
  <si>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</si>
  <si>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</si>
  <si>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</si>
  <si>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</si>
  <si>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</si>
  <si>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</si>
  <si>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</si>
  <si>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</si>
  <si>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</si>
  <si>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</si>
  <si>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</si>
  <si>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</si>
  <si>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</si>
  <si>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</si>
  <si>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</si>
  <si>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</si>
  <si>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</si>
  <si>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</si>
  <si>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</si>
  <si>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</si>
  <si>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</si>
  <si>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</si>
  <si>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</si>
  <si>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</si>
  <si>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</si>
  <si>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</si>
  <si>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</si>
  <si>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</si>
  <si>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</si>
  <si>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</si>
  <si>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</si>
  <si>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</si>
  <si>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</si>
  <si>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</si>
  <si>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</si>
  <si>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</si>
  <si>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</si>
  <si>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</si>
  <si>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</si>
  <si>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</si>
  <si>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</si>
  <si>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</si>
  <si>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</si>
  <si>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</si>
  <si>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</si>
  <si>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</si>
  <si>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</si>
  <si>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</si>
  <si>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</si>
  <si>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</si>
  <si>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</si>
  <si>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</si>
  <si>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</si>
  <si>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</si>
  <si>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</si>
  <si>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</si>
  <si>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</si>
  <si>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</si>
  <si>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</si>
  <si>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</si>
  <si>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</si>
  <si>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</si>
  <si>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</si>
  <si>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</si>
  <si>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</si>
  <si>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</si>
  <si>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</si>
  <si>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</si>
  <si>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</si>
  <si>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</si>
  <si>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</si>
  <si>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</si>
  <si>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</si>
  <si>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</si>
  <si>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</si>
  <si>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</si>
  <si>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</si>
  <si>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</si>
  <si>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</si>
  <si>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</si>
  <si>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</si>
  <si>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</si>
  <si>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</si>
  <si>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</si>
  <si>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</si>
  <si>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</si>
  <si>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</si>
  <si>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</si>
  <si>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</si>
  <si>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</si>
  <si>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</si>
  <si>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</si>
  <si>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</si>
  <si>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</si>
  <si>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</si>
  <si>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</si>
  <si>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</si>
  <si>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</si>
  <si>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</si>
  <si>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</si>
  <si>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</si>
  <si>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</si>
  <si>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</si>
  <si>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</si>
  <si>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</si>
  <si>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</si>
  <si>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</si>
  <si>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</si>
  <si>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</si>
  <si>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</si>
  <si>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</si>
  <si>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</si>
  <si>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</si>
  <si>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</si>
  <si>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</si>
  <si>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</si>
  <si>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</si>
  <si>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</si>
  <si>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</si>
  <si>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</si>
  <si>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</si>
  <si>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</si>
  <si>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</si>
  <si>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</si>
  <si>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</si>
  <si>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</si>
  <si>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</si>
  <si>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</si>
  <si>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</si>
  <si>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</si>
  <si>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</si>
  <si>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</si>
  <si>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</si>
  <si>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</si>
  <si>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</si>
  <si>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</si>
  <si>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</si>
  <si>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</si>
  <si>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</si>
  <si>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</si>
  <si>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</si>
  <si>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</si>
  <si>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</si>
  <si>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</si>
  <si>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</si>
  <si>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</si>
  <si>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</si>
  <si>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</si>
  <si>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</si>
  <si>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</si>
  <si>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</si>
  <si>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</si>
  <si>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</si>
  <si>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</si>
  <si>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</si>
  <si>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</si>
  <si>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</si>
  <si>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</si>
  <si>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</si>
  <si>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</si>
  <si>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</si>
  <si>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</si>
  <si>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</si>
  <si>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</si>
  <si>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</si>
  <si>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</si>
  <si>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</si>
  <si>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</si>
  <si>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</si>
  <si>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</si>
  <si>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</si>
  <si>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</si>
  <si>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</si>
  <si>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</si>
  <si>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</si>
  <si>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</si>
  <si>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</si>
  <si>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</si>
  <si>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</si>
  <si>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</si>
  <si>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</si>
  <si>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</si>
  <si>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</si>
  <si>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</si>
  <si>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</si>
  <si>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</si>
  <si>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</si>
  <si>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</si>
  <si>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</si>
  <si>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</si>
  <si>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</si>
  <si>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</si>
  <si>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</si>
  <si>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</si>
  <si>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</si>
  <si>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</si>
  <si>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</si>
  <si>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</si>
  <si>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</si>
  <si>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</si>
  <si>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</si>
  <si>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</si>
  <si>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</si>
  <si>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</si>
  <si>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</si>
  <si>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</si>
  <si>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</si>
  <si>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</si>
  <si>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</si>
  <si>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</si>
  <si>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</si>
  <si>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</si>
  <si>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</si>
  <si>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</si>
  <si>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</si>
  <si>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</si>
  <si>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</si>
  <si>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0.80</t>
  </si>
  <si>
    <t>▲ 2.93</t>
  </si>
  <si>
    <t>▲ 2.86</t>
  </si>
  <si>
    <t>一般会計</t>
  </si>
  <si>
    <t>下水道事業会計</t>
  </si>
  <si>
    <t>介護保険(保険事業勘定)特別会計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</si>
  <si>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</si>
  <si>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</si>
  <si>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</si>
  <si>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</si>
  <si>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</si>
  <si>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</si>
  <si>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</si>
  <si>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</si>
  <si>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</si>
  <si>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</si>
  <si>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</si>
  <si>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</si>
  <si>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</si>
  <si>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</si>
  <si>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</si>
  <si>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</si>
  <si>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</si>
  <si>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</si>
  <si>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湖南衛生組合</t>
    <rPh sb="0" eb="6">
      <t>コナンエイセイクミアイ</t>
    </rPh>
    <phoneticPr fontId="38"/>
  </si>
  <si>
    <t>国分寺市土地開発公社</t>
    <phoneticPr fontId="2"/>
  </si>
  <si>
    <t>○</t>
  </si>
  <si>
    <t>公共施設整備基金</t>
    <rPh sb="0" eb="2">
      <t>コウキョウ</t>
    </rPh>
    <rPh sb="2" eb="4">
      <t>シセツ</t>
    </rPh>
    <rPh sb="4" eb="6">
      <t>セイビ</t>
    </rPh>
    <rPh sb="6" eb="8">
      <t>キキン</t>
    </rPh>
    <phoneticPr fontId="5"/>
  </si>
  <si>
    <t>緑と水と公園整備基金</t>
    <rPh sb="0" eb="1">
      <t>ミドリ</t>
    </rPh>
    <rPh sb="2" eb="3">
      <t>ミズ</t>
    </rPh>
    <rPh sb="4" eb="6">
      <t>コウエン</t>
    </rPh>
    <rPh sb="6" eb="8">
      <t>セイビ</t>
    </rPh>
    <rPh sb="8" eb="10">
      <t>キキン</t>
    </rPh>
    <phoneticPr fontId="3"/>
  </si>
  <si>
    <t>職員退職手当基金</t>
    <rPh sb="0" eb="2">
      <t>ショクイン</t>
    </rPh>
    <rPh sb="2" eb="4">
      <t>タイショク</t>
    </rPh>
    <rPh sb="4" eb="6">
      <t>テアテ</t>
    </rPh>
    <rPh sb="6" eb="8">
      <t>キキン</t>
    </rPh>
    <phoneticPr fontId="3"/>
  </si>
  <si>
    <t>国際交流平和基金</t>
    <rPh sb="0" eb="2">
      <t>コクサイ</t>
    </rPh>
    <rPh sb="2" eb="4">
      <t>コウリュウ</t>
    </rPh>
    <rPh sb="4" eb="6">
      <t>ヘイワ</t>
    </rPh>
    <rPh sb="6" eb="8">
      <t>キキン</t>
    </rPh>
    <phoneticPr fontId="3"/>
  </si>
  <si>
    <t>福祉基金</t>
    <rPh sb="0" eb="2">
      <t>フクシ</t>
    </rPh>
    <rPh sb="2" eb="4">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</si>
</sst>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4F6-43C2-914A-8878F6263A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42425</c:v>
                </c:pt>
                <c:pt idx="1">
                  <c:v>44104</c:v>
                </c:pt>
                <c:pt idx="2">
                  <c:v>35427</c:v>
                </c:pt>
                <c:pt idx="3">
                  <c:v>66475</c:v>
                </c:pt>
                <c:pt idx="4">
                  <c:v>85569</c:v>
                </c:pt>
              </c:numCache>
            </c:numRef>
          </c:val>
          <c:smooth val="0"/>
          <c:extLst>
            <c:ext xmlns:c16="http://schemas.microsoft.com/office/drawing/2014/chart" uri="{C3380CC4-5D6E-409C-BE32-E72D297353CC}">
              <c16:uniqueId val="{00000001-F4F6-43C2-914A-8878F6263A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7.07</c:v>
                </c:pt>
                <c:pt idx="1">
                  <c:v>9.6199999999999992</c:v>
                </c:pt>
                <c:pt idx="2">
                  <c:v>10.18</c:v>
                </c:pt>
                <c:pt idx="3">
                  <c:v>6.93</c:v>
                </c:pt>
                <c:pt idx="4">
                  <c:v>7.45</c:v>
                </c:pt>
              </c:numCache>
            </c:numRef>
          </c:val>
          <c:extLst>
            <c:ext xmlns:c16="http://schemas.microsoft.com/office/drawing/2014/chart" uri="{C3380CC4-5D6E-409C-BE32-E72D297353CC}">
              <c16:uniqueId val="{00000000-0169-4C03-B971-9812D4FBCC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16.61</c:v>
                </c:pt>
                <c:pt idx="1">
                  <c:v>16.54</c:v>
                </c:pt>
                <c:pt idx="2">
                  <c:v>16.04</c:v>
                </c:pt>
                <c:pt idx="3">
                  <c:v>15.43</c:v>
                </c:pt>
                <c:pt idx="4">
                  <c:v>11.33</c:v>
                </c:pt>
              </c:numCache>
            </c:numRef>
          </c:val>
          <c:extLst>
            <c:ext xmlns:c16="http://schemas.microsoft.com/office/drawing/2014/chart" uri="{C3380CC4-5D6E-409C-BE32-E72D297353CC}">
              <c16:uniqueId val="{00000001-0169-4C03-B971-9812D4FBCC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c:v>
                </c:pt>
                <c:pt idx="1">
                  <c:v>1.98</c:v>
                </c:pt>
                <c:pt idx="2">
                  <c:v>1.04</c:v>
                </c:pt>
                <c:pt idx="3">
                  <c:v>-2.93</c:v>
                </c:pt>
                <c:pt idx="4">
                  <c:v>-2.86</c:v>
                </c:pt>
              </c:numCache>
            </c:numRef>
          </c:val>
          <c:smooth val="0"/>
          <c:extLst>
            <c:ext xmlns:c16="http://schemas.microsoft.com/office/drawing/2014/chart" uri="{C3380CC4-5D6E-409C-BE32-E72D297353CC}">
              <c16:uniqueId val="{00000002-0169-4C03-B971-9812D4FBCC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55-4D0E-B28D-2D0AB54353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55-4D0E-B28D-2D0AB54353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55-4D0E-B28D-2D0AB54353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655-4D0E-B28D-2D0AB543539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655-4D0E-B28D-2D0AB543539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0.1</c:v>
                </c:pt>
                <c:pt idx="4">
                  <c:v>#N/A</c:v>
                </c:pt>
                <c:pt idx="5">
                  <c:v>0.32</c:v>
                </c:pt>
                <c:pt idx="6">
                  <c:v>#N/A</c:v>
                </c:pt>
                <c:pt idx="7">
                  <c:v>0.08</c:v>
                </c:pt>
                <c:pt idx="8">
                  <c:v>#N/A</c:v>
                </c:pt>
                <c:pt idx="9">
                  <c:v>0.15</c:v>
                </c:pt>
              </c:numCache>
            </c:numRef>
          </c:val>
          <c:extLst>
            <c:ext xmlns:c16="http://schemas.microsoft.com/office/drawing/2014/chart" uri="{C3380CC4-5D6E-409C-BE32-E72D297353CC}">
              <c16:uniqueId val="{00000005-1655-4D0E-B28D-2D0AB543539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1.51</c:v>
                </c:pt>
                <c:pt idx="4">
                  <c:v>#N/A</c:v>
                </c:pt>
                <c:pt idx="5">
                  <c:v>0.71</c:v>
                </c:pt>
                <c:pt idx="6">
                  <c:v>#N/A</c:v>
                </c:pt>
                <c:pt idx="7">
                  <c:v>1.03</c:v>
                </c:pt>
                <c:pt idx="8">
                  <c:v>#N/A</c:v>
                </c:pt>
                <c:pt idx="9">
                  <c:v>0.53</c:v>
                </c:pt>
              </c:numCache>
            </c:numRef>
          </c:val>
          <c:extLst>
            <c:ext xmlns:c16="http://schemas.microsoft.com/office/drawing/2014/chart" uri="{C3380CC4-5D6E-409C-BE32-E72D297353CC}">
              <c16:uniqueId val="{00000006-1655-4D0E-B28D-2D0AB543539C}"/>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0.94</c:v>
                </c:pt>
                <c:pt idx="2">
                  <c:v>#N/A</c:v>
                </c:pt>
                <c:pt idx="3">
                  <c:v>1.25</c:v>
                </c:pt>
                <c:pt idx="4">
                  <c:v>#N/A</c:v>
                </c:pt>
                <c:pt idx="5">
                  <c:v>1.1399999999999999</c:v>
                </c:pt>
                <c:pt idx="6">
                  <c:v>#N/A</c:v>
                </c:pt>
                <c:pt idx="7">
                  <c:v>1.1000000000000001</c:v>
                </c:pt>
                <c:pt idx="8">
                  <c:v>#N/A</c:v>
                </c:pt>
                <c:pt idx="9">
                  <c:v>1.32</c:v>
                </c:pt>
              </c:numCache>
            </c:numRef>
          </c:val>
          <c:extLst>
            <c:ext xmlns:c16="http://schemas.microsoft.com/office/drawing/2014/chart" uri="{C3380CC4-5D6E-409C-BE32-E72D297353CC}">
              <c16:uniqueId val="{00000007-1655-4D0E-B28D-2D0AB543539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0.12</c:v>
                </c:pt>
                <c:pt idx="2">
                  <c:v>#N/A</c:v>
                </c:pt>
                <c:pt idx="3">
                  <c:v>1.01</c:v>
                </c:pt>
                <c:pt idx="4">
                  <c:v>#N/A</c:v>
                </c:pt>
                <c:pt idx="5">
                  <c:v>2.61</c:v>
                </c:pt>
                <c:pt idx="6">
                  <c:v>#N/A</c:v>
                </c:pt>
                <c:pt idx="7">
                  <c:v>4.46</c:v>
                </c:pt>
                <c:pt idx="8">
                  <c:v>#N/A</c:v>
                </c:pt>
                <c:pt idx="9">
                  <c:v>6.08</c:v>
                </c:pt>
              </c:numCache>
            </c:numRef>
          </c:val>
          <c:extLst>
            <c:ext xmlns:c16="http://schemas.microsoft.com/office/drawing/2014/chart" uri="{C3380CC4-5D6E-409C-BE32-E72D297353CC}">
              <c16:uniqueId val="{00000008-1655-4D0E-B28D-2D0AB54353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7.06</c:v>
                </c:pt>
                <c:pt idx="2">
                  <c:v>#N/A</c:v>
                </c:pt>
                <c:pt idx="3">
                  <c:v>9.6199999999999992</c:v>
                </c:pt>
                <c:pt idx="4">
                  <c:v>#N/A</c:v>
                </c:pt>
                <c:pt idx="5">
                  <c:v>10.18</c:v>
                </c:pt>
                <c:pt idx="6">
                  <c:v>#N/A</c:v>
                </c:pt>
                <c:pt idx="7">
                  <c:v>6.93</c:v>
                </c:pt>
                <c:pt idx="8">
                  <c:v>#N/A</c:v>
                </c:pt>
                <c:pt idx="9">
                  <c:v>7.45</c:v>
                </c:pt>
              </c:numCache>
            </c:numRef>
          </c:val>
          <c:extLst>
            <c:ext xmlns:c16="http://schemas.microsoft.com/office/drawing/2014/chart" uri="{C3380CC4-5D6E-409C-BE32-E72D297353CC}">
              <c16:uniqueId val="{00000009-1655-4D0E-B28D-2D0AB54353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2761</c:v>
                </c:pt>
                <c:pt idx="5">
                  <c:v>2531</c:v>
                </c:pt>
                <c:pt idx="8">
                  <c:v>2432</c:v>
                </c:pt>
                <c:pt idx="11">
                  <c:v>2389</c:v>
                </c:pt>
                <c:pt idx="14">
                  <c:v>2118</c:v>
                </c:pt>
              </c:numCache>
            </c:numRef>
          </c:val>
          <c:extLst>
            <c:ext xmlns:c16="http://schemas.microsoft.com/office/drawing/2014/chart" uri="{C3380CC4-5D6E-409C-BE32-E72D297353CC}">
              <c16:uniqueId val="{00000000-342C-4014-A6ED-94C94CBA2E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2C-4014-A6ED-94C94CBA2E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144</c:v>
                </c:pt>
                <c:pt idx="3">
                  <c:v>96</c:v>
                </c:pt>
                <c:pt idx="6">
                  <c:v>187</c:v>
                </c:pt>
                <c:pt idx="9">
                  <c:v>94</c:v>
                </c:pt>
                <c:pt idx="12">
                  <c:v>201</c:v>
                </c:pt>
              </c:numCache>
            </c:numRef>
          </c:val>
          <c:extLst>
            <c:ext xmlns:c16="http://schemas.microsoft.com/office/drawing/2014/chart" uri="{C3380CC4-5D6E-409C-BE32-E72D297353CC}">
              <c16:uniqueId val="{00000002-342C-4014-A6ED-94C94CBA2E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13</c:v>
                </c:pt>
                <c:pt idx="6">
                  <c:v>85</c:v>
                </c:pt>
                <c:pt idx="9">
                  <c:v>334</c:v>
                </c:pt>
                <c:pt idx="12">
                  <c:v>309</c:v>
                </c:pt>
              </c:numCache>
            </c:numRef>
          </c:val>
          <c:extLst>
            <c:ext xmlns:c16="http://schemas.microsoft.com/office/drawing/2014/chart" uri="{C3380CC4-5D6E-409C-BE32-E72D297353CC}">
              <c16:uniqueId val="{00000003-342C-4014-A6ED-94C94CBA2E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423</c:v>
                </c:pt>
                <c:pt idx="3">
                  <c:v>265</c:v>
                </c:pt>
                <c:pt idx="6">
                  <c:v>273</c:v>
                </c:pt>
                <c:pt idx="9">
                  <c:v>275</c:v>
                </c:pt>
                <c:pt idx="12">
                  <c:v>165</c:v>
                </c:pt>
              </c:numCache>
            </c:numRef>
          </c:val>
          <c:extLst>
            <c:ext xmlns:c16="http://schemas.microsoft.com/office/drawing/2014/chart" uri="{C3380CC4-5D6E-409C-BE32-E72D297353CC}">
              <c16:uniqueId val="{00000004-342C-4014-A6ED-94C94CBA2E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2C-4014-A6ED-94C94CBA2E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2C-4014-A6ED-94C94CBA2E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1982</c:v>
                </c:pt>
                <c:pt idx="3">
                  <c:v>2172</c:v>
                </c:pt>
                <c:pt idx="6">
                  <c:v>2236</c:v>
                </c:pt>
                <c:pt idx="9">
                  <c:v>2241</c:v>
                </c:pt>
                <c:pt idx="12">
                  <c:v>2215</c:v>
                </c:pt>
              </c:numCache>
            </c:numRef>
          </c:val>
          <c:extLst>
            <c:ext xmlns:c16="http://schemas.microsoft.com/office/drawing/2014/chart" uri="{C3380CC4-5D6E-409C-BE32-E72D297353CC}">
              <c16:uniqueId val="{00000007-342C-4014-A6ED-94C94CBA2E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-193</c:v>
                </c:pt>
                <c:pt idx="2">
                  <c:v>#N/A</c:v>
                </c:pt>
                <c:pt idx="3">
                  <c:v>#N/A</c:v>
                </c:pt>
                <c:pt idx="4">
                  <c:v>15</c:v>
                </c:pt>
                <c:pt idx="5">
                  <c:v>#N/A</c:v>
                </c:pt>
                <c:pt idx="6">
                  <c:v>#N/A</c:v>
                </c:pt>
                <c:pt idx="7">
                  <c:v>349</c:v>
                </c:pt>
                <c:pt idx="8">
                  <c:v>#N/A</c:v>
                </c:pt>
                <c:pt idx="9">
                  <c:v>#N/A</c:v>
                </c:pt>
                <c:pt idx="10">
                  <c:v>555</c:v>
                </c:pt>
                <c:pt idx="11">
                  <c:v>#N/A</c:v>
                </c:pt>
                <c:pt idx="12">
                  <c:v>#N/A</c:v>
                </c:pt>
                <c:pt idx="13">
                  <c:v>772</c:v>
                </c:pt>
                <c:pt idx="14">
                  <c:v>#N/A</c:v>
                </c:pt>
              </c:numCache>
            </c:numRef>
          </c:val>
          <c:smooth val="0"/>
          <c:extLst>
            <c:ext xmlns:c16="http://schemas.microsoft.com/office/drawing/2014/chart" uri="{C3380CC4-5D6E-409C-BE32-E72D297353CC}">
              <c16:uniqueId val="{00000008-342C-4014-A6ED-94C94CBA2E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12010</c:v>
                </c:pt>
                <c:pt idx="5">
                  <c:v>10802</c:v>
                </c:pt>
                <c:pt idx="8">
                  <c:v>9738</c:v>
                </c:pt>
                <c:pt idx="11">
                  <c:v>8899</c:v>
                </c:pt>
                <c:pt idx="14">
                  <c:v>8153</c:v>
                </c:pt>
              </c:numCache>
            </c:numRef>
          </c:val>
          <c:extLst>
            <c:ext xmlns:c16="http://schemas.microsoft.com/office/drawing/2014/chart" uri="{C3380CC4-5D6E-409C-BE32-E72D297353CC}">
              <c16:uniqueId val="{00000000-8C74-4D4B-B855-A7D96B4AC0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11528</c:v>
                </c:pt>
                <c:pt idx="5">
                  <c:v>10767</c:v>
                </c:pt>
                <c:pt idx="8">
                  <c:v>10322</c:v>
                </c:pt>
                <c:pt idx="11">
                  <c:v>10141</c:v>
                </c:pt>
                <c:pt idx="14">
                  <c:v>10022</c:v>
                </c:pt>
              </c:numCache>
            </c:numRef>
          </c:val>
          <c:extLst>
            <c:ext xmlns:c16="http://schemas.microsoft.com/office/drawing/2014/chart" uri="{C3380CC4-5D6E-409C-BE32-E72D297353CC}">
              <c16:uniqueId val="{00000001-8C74-4D4B-B855-A7D96B4AC0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11768</c:v>
                </c:pt>
                <c:pt idx="5">
                  <c:v>12557</c:v>
                </c:pt>
                <c:pt idx="8">
                  <c:v>13038</c:v>
                </c:pt>
                <c:pt idx="11">
                  <c:v>14036</c:v>
                </c:pt>
                <c:pt idx="14">
                  <c:v>10051</c:v>
                </c:pt>
              </c:numCache>
            </c:numRef>
          </c:val>
          <c:extLst>
            <c:ext xmlns:c16="http://schemas.microsoft.com/office/drawing/2014/chart" uri="{C3380CC4-5D6E-409C-BE32-E72D297353CC}">
              <c16:uniqueId val="{00000002-8C74-4D4B-B855-A7D96B4AC0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74-4D4B-B855-A7D96B4AC0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74-4D4B-B855-A7D96B4AC0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74-4D4B-B855-A7D96B4AC0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4751</c:v>
                </c:pt>
                <c:pt idx="3">
                  <c:v>4768</c:v>
                </c:pt>
                <c:pt idx="6">
                  <c:v>4802</c:v>
                </c:pt>
                <c:pt idx="9">
                  <c:v>4903</c:v>
                </c:pt>
                <c:pt idx="12">
                  <c:v>4912</c:v>
                </c:pt>
              </c:numCache>
            </c:numRef>
          </c:val>
          <c:extLst>
            <c:ext xmlns:c16="http://schemas.microsoft.com/office/drawing/2014/chart" uri="{C3380CC4-5D6E-409C-BE32-E72D297353CC}">
              <c16:uniqueId val="{00000006-8C74-4D4B-B855-A7D96B4AC0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3821</c:v>
                </c:pt>
                <c:pt idx="3">
                  <c:v>3812</c:v>
                </c:pt>
                <c:pt idx="6">
                  <c:v>3736</c:v>
                </c:pt>
                <c:pt idx="9">
                  <c:v>3420</c:v>
                </c:pt>
                <c:pt idx="12">
                  <c:v>3103</c:v>
                </c:pt>
              </c:numCache>
            </c:numRef>
          </c:val>
          <c:extLst>
            <c:ext xmlns:c16="http://schemas.microsoft.com/office/drawing/2014/chart" uri="{C3380CC4-5D6E-409C-BE32-E72D297353CC}">
              <c16:uniqueId val="{00000007-8C74-4D4B-B855-A7D96B4AC0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4148</c:v>
                </c:pt>
                <c:pt idx="3">
                  <c:v>2298</c:v>
                </c:pt>
                <c:pt idx="6">
                  <c:v>2162</c:v>
                </c:pt>
                <c:pt idx="9">
                  <c:v>2162</c:v>
                </c:pt>
                <c:pt idx="12">
                  <c:v>2323</c:v>
                </c:pt>
              </c:numCache>
            </c:numRef>
          </c:val>
          <c:extLst>
            <c:ext xmlns:c16="http://schemas.microsoft.com/office/drawing/2014/chart" uri="{C3380CC4-5D6E-409C-BE32-E72D297353CC}">
              <c16:uniqueId val="{00000008-8C74-4D4B-B855-A7D96B4AC0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1935</c:v>
                </c:pt>
                <c:pt idx="3">
                  <c:v>1852</c:v>
                </c:pt>
                <c:pt idx="6">
                  <c:v>1753</c:v>
                </c:pt>
                <c:pt idx="9">
                  <c:v>1775</c:v>
                </c:pt>
                <c:pt idx="12">
                  <c:v>3560</c:v>
                </c:pt>
              </c:numCache>
            </c:numRef>
          </c:val>
          <c:extLst>
            <c:ext xmlns:c16="http://schemas.microsoft.com/office/drawing/2014/chart" uri="{C3380CC4-5D6E-409C-BE32-E72D297353CC}">
              <c16:uniqueId val="{00000009-8C74-4D4B-B855-A7D96B4AC0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20269</c:v>
                </c:pt>
                <c:pt idx="3">
                  <c:v>22738</c:v>
                </c:pt>
                <c:pt idx="6">
                  <c:v>22570</c:v>
                </c:pt>
                <c:pt idx="9">
                  <c:v>24710</c:v>
                </c:pt>
                <c:pt idx="12">
                  <c:v>28838</c:v>
                </c:pt>
              </c:numCache>
            </c:numRef>
          </c:val>
          <c:extLst>
            <c:ext xmlns:c16="http://schemas.microsoft.com/office/drawing/2014/chart" uri="{C3380CC4-5D6E-409C-BE32-E72D297353CC}">
              <c16:uniqueId val="{0000000A-8C74-4D4B-B855-A7D96B4AC0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1344</c:v>
                </c:pt>
                <c:pt idx="5">
                  <c:v>#N/A</c:v>
                </c:pt>
                <c:pt idx="6">
                  <c:v>#N/A</c:v>
                </c:pt>
                <c:pt idx="7">
                  <c:v>1925</c:v>
                </c:pt>
                <c:pt idx="8">
                  <c:v>#N/A</c:v>
                </c:pt>
                <c:pt idx="9">
                  <c:v>#N/A</c:v>
                </c:pt>
                <c:pt idx="10">
                  <c:v>3894</c:v>
                </c:pt>
                <c:pt idx="11">
                  <c:v>#N/A</c:v>
                </c:pt>
                <c:pt idx="12">
                  <c:v>#N/A</c:v>
                </c:pt>
                <c:pt idx="13">
                  <c:v>14511</c:v>
                </c:pt>
                <c:pt idx="14">
                  <c:v>#N/A</c:v>
                </c:pt>
              </c:numCache>
            </c:numRef>
          </c:val>
          <c:smooth val="0"/>
          <c:extLst>
            <c:ext xmlns:c16="http://schemas.microsoft.com/office/drawing/2014/chart" uri="{C3380CC4-5D6E-409C-BE32-E72D297353CC}">
              <c16:uniqueId val="{0000000B-8C74-4D4B-B855-A7D96B4AC0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4136</c:v>
                </c:pt>
                <c:pt idx="1">
                  <c:v>4125</c:v>
                </c:pt>
                <c:pt idx="2">
                  <c:v>3130</c:v>
                </c:pt>
              </c:numCache>
            </c:numRef>
          </c:val>
          <c:extLst>
            <c:ext xmlns:c16="http://schemas.microsoft.com/office/drawing/2014/chart" uri="{C3380CC4-5D6E-409C-BE32-E72D297353CC}">
              <c16:uniqueId val="{00000000-1A4B-4949-A08D-0BF2205832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1A4B-4949-A08D-0BF2205832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9606</c:v>
                </c:pt>
                <c:pt idx="1">
                  <c:v>10660</c:v>
                </c:pt>
                <c:pt idx="2">
                  <c:v>6912</c:v>
                </c:pt>
              </c:numCache>
            </c:numRef>
          </c:val>
          <c:extLst>
            <c:ext xmlns:c16="http://schemas.microsoft.com/office/drawing/2014/chart" uri="{C3380CC4-5D6E-409C-BE32-E72D297353CC}">
              <c16:uniqueId val="{00000002-1A4B-4949-A08D-0BF2205832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元利償還金等においては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令和２年度までは借入抑制により元利償還金が減少していること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下水道事業会計の元利償還金が減となっていることに伴う公営企業債の元利償還金に対する繰入金が減少していることなどにより全体的に減となっていた。しかし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かけて、</a:t>
          </a:r>
          <a:r>
            <a:rPr kumimoji="1" lang="ja-JP" altLang="ja-JP" sz="1100">
              <a:solidFill>
                <a:schemeClr val="dk1"/>
              </a:solidFill>
              <a:effectLst/>
              <a:latin typeface="+mn-lt"/>
              <a:ea typeface="+mn-ea"/>
              <a:cs typeface="+mn-cs"/>
            </a:rPr>
            <a:t>新庁舎建設事業に伴う借入れを行ったことなどから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比率は令和３年度はマイナスであったが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令和４年度にはプラスに転じており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多額の借入れを伴う大型事業が予定されていることから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新規借入れについては慎重に行っていく必要がある。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実質公債費比率の算定に用いる満期一括償還地方債の償還財源としての積立はしていない。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前年度に引き続き新庁舎建設事業に伴い多額の借入れを行い、</a:t>
          </a:r>
          <a:r>
            <a:rPr kumimoji="1" lang="ja-JP" altLang="ja-JP" sz="1100">
              <a:solidFill>
                <a:schemeClr val="dk1"/>
              </a:solidFill>
              <a:effectLst/>
              <a:latin typeface="+mn-lt"/>
              <a:ea typeface="+mn-ea"/>
              <a:cs typeface="+mn-cs"/>
            </a:rPr>
            <a:t>将来負担額が約</a:t>
          </a:r>
          <a:r>
            <a:rPr kumimoji="1" lang="en-US" altLang="ja-JP" sz="1100">
              <a:solidFill>
                <a:schemeClr val="dk1"/>
              </a:solidFill>
              <a:effectLst/>
              <a:latin typeface="+mn-lt"/>
              <a:ea typeface="+mn-ea"/>
              <a:cs typeface="+mn-cs"/>
            </a:rPr>
            <a:t>5,766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となったことから将来負担比率は</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39.4</a:t>
          </a:r>
          <a:r>
            <a:rPr kumimoji="1" lang="ja-JP" altLang="ja-JP" sz="1100">
              <a:solidFill>
                <a:schemeClr val="dk1"/>
              </a:solidFill>
              <a:effectLst/>
              <a:latin typeface="+mn-lt"/>
              <a:ea typeface="+mn-ea"/>
              <a:cs typeface="+mn-cs"/>
            </a:rPr>
            <a:t>ポイント増となった。今後も</a:t>
          </a:r>
          <a:r>
            <a:rPr kumimoji="1" lang="ja-JP" altLang="en-US" sz="1100">
              <a:solidFill>
                <a:schemeClr val="dk1"/>
              </a:solidFill>
              <a:effectLst/>
              <a:latin typeface="+mn-lt"/>
              <a:ea typeface="+mn-ea"/>
              <a:cs typeface="+mn-cs"/>
            </a:rPr>
            <a:t>旧庁舎用地利活用事業</a:t>
          </a:r>
          <a:r>
            <a:rPr kumimoji="1" lang="ja-JP" altLang="ja-JP" sz="1100">
              <a:solidFill>
                <a:schemeClr val="dk1"/>
              </a:solidFill>
              <a:effectLst/>
              <a:latin typeface="+mn-lt"/>
              <a:ea typeface="+mn-ea"/>
              <a:cs typeface="+mn-cs"/>
            </a:rPr>
            <a:t>に加え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多額の借入れを必要とする大型事業が予定されているため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借入れの抑制など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比率上昇を抑える取り組みを行っていく。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年度間の財源調整として積立て及び取崩しを行った結果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財政調整基金は全体として</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基金全体としては約</a:t>
          </a:r>
          <a:r>
            <a:rPr kumimoji="1" lang="en-US" altLang="ja-JP" sz="1100">
              <a:solidFill>
                <a:schemeClr val="dk1"/>
              </a:solidFill>
              <a:effectLst/>
              <a:latin typeface="+mn-lt"/>
              <a:ea typeface="+mn-ea"/>
              <a:cs typeface="+mn-cs"/>
            </a:rPr>
            <a:t>4,744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新庁舎建設事業などの大型事業の完了後においても、扶助費の増加や、公共施設の修繕・更新等に伴う歳出増が引き続き見込まれ、更には物価高騰等の影響による対策経費の増など、厳しい財政運営が予想されるため、</a:t>
          </a:r>
          <a:r>
            <a:rPr kumimoji="1" lang="ja-JP" altLang="ja-JP" sz="1100">
              <a:solidFill>
                <a:schemeClr val="dk1"/>
              </a:solidFill>
              <a:effectLst/>
              <a:latin typeface="+mn-lt"/>
              <a:ea typeface="+mn-ea"/>
              <a:cs typeface="+mn-cs"/>
            </a:rPr>
            <a:t>財源の確保に取り組み</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経常経費の見直しを行い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基金の取崩しに依存しない収支均衡型の財政体質を維持する。また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決算剰余金等の計画的な積立を行い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基金の適正な管理と運用を図る。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公共施設整備基金：公共施設の整備資金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緑と水と公園整備基金：緑地，湧水等及び公園の整備等の事業に必要な資金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職員退職手当基金：職員退職手当の資金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国際交流平和基金：国際交流事業を通し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世界各国の人々との相互理解を深め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世界平和を希求する事業に充当する資金</a:t>
          </a:r>
          <a:endParaRPr lang="ja-JP" altLang="ja-JP">
            <a:effectLst/>
          </a:endParaRPr>
        </a:p>
        <a:p>
          <a:r>
            <a:rPr kumimoji="1" lang="ja-JP" altLang="en-US" sz="1100">
              <a:solidFill>
                <a:schemeClr val="dk1"/>
              </a:solidFill>
              <a:effectLst/>
              <a:latin typeface="+mn-lt"/>
              <a:ea typeface="+mn-ea"/>
              <a:cs typeface="+mn-cs"/>
            </a:rPr>
            <a:t>福祉基金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高齢化対策を基本とする福祉施策の資金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公共施設整備基金：決算剰余金等の積立てを行ったこと等により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残高は約</a:t>
          </a:r>
          <a:r>
            <a:rPr kumimoji="1" lang="en-US" altLang="ja-JP" sz="1100">
              <a:solidFill>
                <a:schemeClr val="dk1"/>
              </a:solidFill>
              <a:effectLst/>
              <a:latin typeface="+mn-lt"/>
              <a:ea typeface="+mn-ea"/>
              <a:cs typeface="+mn-cs"/>
            </a:rPr>
            <a:t>6,513</a:t>
          </a:r>
          <a:r>
            <a:rPr kumimoji="1" lang="ja-JP" altLang="ja-JP" sz="1100">
              <a:solidFill>
                <a:schemeClr val="dk1"/>
              </a:solidFill>
              <a:effectLst/>
              <a:latin typeface="+mn-lt"/>
              <a:ea typeface="+mn-ea"/>
              <a:cs typeface="+mn-cs"/>
            </a:rPr>
            <a:t>百万円となり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前年度と比較して約</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百万円増加した。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緑と水と公園整備基金：寄附金等の積立てを行っており増加傾向にある。残高は前年度と比較して約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203</a:t>
          </a:r>
          <a:r>
            <a:rPr kumimoji="1" lang="ja-JP" altLang="ja-JP" sz="1100">
              <a:solidFill>
                <a:schemeClr val="dk1"/>
              </a:solidFill>
              <a:effectLst/>
              <a:latin typeface="+mn-lt"/>
              <a:ea typeface="+mn-ea"/>
              <a:cs typeface="+mn-cs"/>
            </a:rPr>
            <a:t>百万円となった。</a:t>
          </a:r>
          <a:endParaRPr lang="ja-JP" altLang="ja-JP">
            <a:effectLst/>
          </a:endParaRPr>
        </a:p>
        <a:p>
          <a:r>
            <a:rPr kumimoji="1" lang="ja-JP" altLang="ja-JP" sz="1100">
              <a:solidFill>
                <a:schemeClr val="dk1"/>
              </a:solidFill>
              <a:effectLst/>
              <a:latin typeface="+mn-lt"/>
              <a:ea typeface="+mn-ea"/>
              <a:cs typeface="+mn-cs"/>
            </a:rPr>
            <a:t>職員退職手当基金：毎年度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退職手当に充当するための</a:t>
          </a:r>
          <a:r>
            <a:rPr kumimoji="1" lang="ja-JP" altLang="en-US" sz="1100">
              <a:solidFill>
                <a:schemeClr val="dk1"/>
              </a:solidFill>
              <a:effectLst/>
              <a:latin typeface="+mn-lt"/>
              <a:ea typeface="+mn-ea"/>
              <a:cs typeface="+mn-cs"/>
            </a:rPr>
            <a:t>積立て及び</a:t>
          </a:r>
          <a:r>
            <a:rPr kumimoji="1" lang="ja-JP" altLang="ja-JP" sz="1100">
              <a:solidFill>
                <a:schemeClr val="dk1"/>
              </a:solidFill>
              <a:effectLst/>
              <a:latin typeface="+mn-lt"/>
              <a:ea typeface="+mn-ea"/>
              <a:cs typeface="+mn-cs"/>
            </a:rPr>
            <a:t>取崩しを行っており増減している。残高は前年度と比較して約</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百万円となった。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国際交流平和基金：近年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積立てや取崩しを行っておらず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残高は約</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百万円程度で推移している。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福祉基金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毎年度、利子の</a:t>
          </a:r>
          <a:r>
            <a:rPr kumimoji="1" lang="ja-JP" altLang="ja-JP" sz="1100">
              <a:solidFill>
                <a:schemeClr val="dk1"/>
              </a:solidFill>
              <a:effectLst/>
              <a:latin typeface="+mn-lt"/>
              <a:ea typeface="+mn-ea"/>
              <a:cs typeface="+mn-cs"/>
            </a:rPr>
            <a:t>積立てを行っており増加傾向にある。残高は約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百万円程度で推移している。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月に「新庁舎建設に伴う財政運営方針」の中で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新たに目標額を設定しており</a:t>
          </a:r>
          <a:r>
            <a:rPr kumimoji="1" lang="ja-JP" altLang="en-US" sz="1100">
              <a:solidFill>
                <a:schemeClr val="dk1"/>
              </a:solidFill>
              <a:effectLst/>
              <a:latin typeface="+mn-lt"/>
              <a:ea typeface="+mn-ea"/>
              <a:cs typeface="+mn-cs"/>
            </a:rPr>
            <a:t>、財政調整基金は残高</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億円を堅持、公共施設整備基金は残高</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億円を維持することとしている。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今後は財源確保に取り組み、経常経費の見直しを行い、基金の取崩しに依存しない収支均衡型の財政体質を維持する。また、決算余剰金等の計画的な積立を行い、基金の適正な管理と運用を図る。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年度間の財源の調整により残高は</a:t>
          </a:r>
          <a:r>
            <a:rPr kumimoji="1" lang="en-US" altLang="ja-JP" sz="1100">
              <a:solidFill>
                <a:schemeClr val="dk1"/>
              </a:solidFill>
              <a:effectLst/>
              <a:latin typeface="+mn-lt"/>
              <a:ea typeface="+mn-ea"/>
              <a:cs typeface="+mn-cs"/>
            </a:rPr>
            <a:t>3,130</a:t>
          </a:r>
          <a:r>
            <a:rPr kumimoji="1" lang="ja-JP" altLang="ja-JP" sz="1100">
              <a:solidFill>
                <a:schemeClr val="dk1"/>
              </a:solidFill>
              <a:effectLst/>
              <a:latin typeface="+mn-lt"/>
              <a:ea typeface="+mn-ea"/>
              <a:cs typeface="+mn-cs"/>
            </a:rPr>
            <a:t>百万円となり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月に「新庁舎建設に伴う財政運営方針」の中で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新たに目標額を設定しており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財政調整基金の残高は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億円を堅持することとしている。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運用利子の積立て以外の積立てや取崩しを行っておらず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残高は約３百万円程度で推移している。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償還が進ん</a:t>
          </a:r>
          <a:r>
            <a:rPr kumimoji="1" lang="ja-JP" altLang="en-US" sz="1100">
              <a:solidFill>
                <a:schemeClr val="dk1"/>
              </a:solidFill>
              <a:effectLst/>
              <a:latin typeface="+mn-lt"/>
              <a:ea typeface="+mn-ea"/>
              <a:cs typeface="+mn-cs"/>
            </a:rPr>
            <a:t>でいるものの、令和６年度に新庁舎建設事業に係る多額の借入れを行ったことから、令和６年度は未償還額が増加した。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多額の借入れを必要とする大型事業が予定されているため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基金の適正な管理と運用を図っていく。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こども子育て費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費目新設</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たもの</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、地方特例交付金の定額減税見込額</a:t>
          </a:r>
          <a:r>
            <a:rPr kumimoji="1" lang="ja-JP" altLang="ja-JP" sz="1100">
              <a:solidFill>
                <a:schemeClr val="dk1"/>
              </a:solidFill>
              <a:effectLst/>
              <a:latin typeface="+mn-lt"/>
              <a:ea typeface="+mn-ea"/>
              <a:cs typeface="+mn-cs"/>
            </a:rPr>
            <a:t>の増等により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増となっている。収入の伸び率が大きかったため三年平均</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単年度</a:t>
          </a:r>
          <a:r>
            <a:rPr kumimoji="1" lang="ja-JP" altLang="en-US" sz="1100">
              <a:solidFill>
                <a:schemeClr val="dk1"/>
              </a:solidFill>
              <a:effectLst/>
              <a:latin typeface="+mn-lt"/>
              <a:ea typeface="+mn-ea"/>
              <a:cs typeface="+mn-cs"/>
            </a:rPr>
            <a:t>は前年度から横ばいの</a:t>
          </a:r>
          <a:r>
            <a:rPr kumimoji="1" lang="en-US" altLang="ja-JP" sz="1100">
              <a:solidFill>
                <a:schemeClr val="dk1"/>
              </a:solidFill>
              <a:effectLst/>
              <a:latin typeface="+mn-lt"/>
              <a:ea typeface="+mn-ea"/>
              <a:cs typeface="+mn-cs"/>
            </a:rPr>
            <a:t>1.07</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今後も地方債の抑制や事務事業の見直しによる経費縮減を続け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経常経費の減を図り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経営基盤の強化に努める。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22678</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092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74385</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60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143328</xdr:rowOff>
    </xdr:from>
    <xdr:to>
      <xdr:col>23</xdr:col>
      <xdr:colOff>184150</xdr:colOff>
      <xdr:row>39</xdr:row>
      <xdr:rowOff>73478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159855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23585</xdr:rowOff>
    </xdr:from>
    <xdr:to>
      <xdr:col>15</xdr:col>
      <xdr:colOff>133350</xdr:colOff>
      <xdr:row>39</xdr:row>
      <xdr:rowOff>125185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135362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市税や株式等譲渡所得割交付金</a:t>
          </a:r>
          <a:r>
            <a:rPr kumimoji="1" lang="ja-JP" altLang="ja-JP" sz="1100">
              <a:solidFill>
                <a:schemeClr val="dk1"/>
              </a:solidFill>
              <a:effectLst/>
              <a:latin typeface="+mn-lt"/>
              <a:ea typeface="+mn-ea"/>
              <a:cs typeface="+mn-cs"/>
            </a:rPr>
            <a:t>の増等により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経常一般財源等が約</a:t>
          </a:r>
          <a:r>
            <a:rPr kumimoji="1" lang="en-US" altLang="ja-JP" sz="1100">
              <a:solidFill>
                <a:schemeClr val="dk1"/>
              </a:solidFill>
              <a:effectLst/>
              <a:latin typeface="+mn-lt"/>
              <a:ea typeface="+mn-ea"/>
              <a:cs typeface="+mn-cs"/>
            </a:rPr>
            <a:t>1,504</a:t>
          </a:r>
          <a:r>
            <a:rPr kumimoji="1" lang="ja-JP" altLang="ja-JP" sz="1100">
              <a:solidFill>
                <a:schemeClr val="dk1"/>
              </a:solidFill>
              <a:effectLst/>
              <a:latin typeface="+mn-lt"/>
              <a:ea typeface="+mn-ea"/>
              <a:cs typeface="+mn-cs"/>
            </a:rPr>
            <a:t>百万円増加しているが</a:t>
          </a:r>
          <a:r>
            <a:rPr kumimoji="1" lang="ja-JP" altLang="en-US" sz="1100">
              <a:solidFill>
                <a:schemeClr val="dk1"/>
              </a:solidFill>
              <a:effectLst/>
              <a:latin typeface="+mn-lt"/>
              <a:ea typeface="+mn-ea"/>
              <a:cs typeface="+mn-cs"/>
            </a:rPr>
            <a:t>、退職手当（一般職）の増に伴う人件費</a:t>
          </a:r>
          <a:r>
            <a:rPr kumimoji="1" lang="ja-JP" altLang="ja-JP" sz="1100">
              <a:solidFill>
                <a:schemeClr val="dk1"/>
              </a:solidFill>
              <a:effectLst/>
              <a:latin typeface="+mn-lt"/>
              <a:ea typeface="+mn-ea"/>
              <a:cs typeface="+mn-cs"/>
            </a:rPr>
            <a:t>の増等</a:t>
          </a:r>
          <a:r>
            <a:rPr kumimoji="1" lang="ja-JP" altLang="en-US" sz="1100">
              <a:solidFill>
                <a:schemeClr val="dk1"/>
              </a:solidFill>
              <a:effectLst/>
              <a:latin typeface="+mn-lt"/>
              <a:ea typeface="+mn-ea"/>
              <a:cs typeface="+mn-cs"/>
            </a:rPr>
            <a:t>の影響に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a:t>
          </a:r>
          <a:r>
            <a:rPr kumimoji="1" lang="ja-JP" altLang="en-US" sz="1100">
              <a:solidFill>
                <a:schemeClr val="dk1"/>
              </a:solidFill>
              <a:effectLst/>
              <a:latin typeface="+mn-lt"/>
              <a:ea typeface="+mn-ea"/>
              <a:cs typeface="+mn-cs"/>
            </a:rPr>
            <a:t>経費充当</a:t>
          </a:r>
          <a:r>
            <a:rPr kumimoji="1" lang="ja-JP" altLang="ja-JP" sz="1100">
              <a:solidFill>
                <a:schemeClr val="dk1"/>
              </a:solidFill>
              <a:effectLst/>
              <a:latin typeface="+mn-lt"/>
              <a:ea typeface="+mn-ea"/>
              <a:cs typeface="+mn-cs"/>
            </a:rPr>
            <a:t>一般財源が約</a:t>
          </a:r>
          <a:r>
            <a:rPr kumimoji="1" lang="en-US" altLang="ja-JP" sz="1100">
              <a:solidFill>
                <a:schemeClr val="dk1"/>
              </a:solidFill>
              <a:effectLst/>
              <a:latin typeface="+mn-lt"/>
              <a:ea typeface="+mn-ea"/>
              <a:cs typeface="+mn-cs"/>
            </a:rPr>
            <a:t>1,453</a:t>
          </a:r>
          <a:r>
            <a:rPr kumimoji="1" lang="ja-JP" altLang="ja-JP" sz="1100">
              <a:solidFill>
                <a:schemeClr val="dk1"/>
              </a:solidFill>
              <a:effectLst/>
              <a:latin typeface="+mn-lt"/>
              <a:ea typeface="+mn-ea"/>
              <a:cs typeface="+mn-cs"/>
            </a:rPr>
            <a:t>百万円増加したことで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前年同率となった。</a:t>
          </a:r>
          <a:r>
            <a:rPr kumimoji="1" lang="ja-JP" altLang="ja-JP" sz="1100">
              <a:solidFill>
                <a:schemeClr val="dk1"/>
              </a:solidFill>
              <a:effectLst/>
              <a:latin typeface="+mn-lt"/>
              <a:ea typeface="+mn-ea"/>
              <a:cs typeface="+mn-cs"/>
            </a:rPr>
            <a:t>引き続き経常経費の抑制に努めていく。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51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63</xdr:row>
      <xdr:rowOff>49954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306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108796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3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108796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663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170604</xdr:rowOff>
    </xdr:from>
    <xdr:to>
      <xdr:col>19</xdr:col>
      <xdr:colOff>184150</xdr:colOff>
      <xdr:row>63</xdr:row>
      <xdr:rowOff>100754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、月額会計年度任用</a:t>
          </a:r>
          <a:r>
            <a:rPr kumimoji="1" lang="ja-JP" altLang="ja-JP" sz="1100">
              <a:solidFill>
                <a:schemeClr val="dk1"/>
              </a:solidFill>
              <a:effectLst/>
              <a:latin typeface="+mn-lt"/>
              <a:ea typeface="+mn-ea"/>
              <a:cs typeface="+mn-cs"/>
            </a:rPr>
            <a:t>職員数の増に伴う会計年度任用職員報酬の増等により前年度比で増加とな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物件費について</a:t>
          </a:r>
          <a:r>
            <a:rPr kumimoji="1" lang="ja-JP" altLang="en-US" sz="1100">
              <a:solidFill>
                <a:schemeClr val="dk1"/>
              </a:solidFill>
              <a:effectLst/>
              <a:latin typeface="+mn-lt"/>
              <a:ea typeface="+mn-ea"/>
              <a:cs typeface="+mn-cs"/>
            </a:rPr>
            <a:t>も第３期基幹系システム等導入・運用委託料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皆増等</a:t>
          </a:r>
          <a:r>
            <a:rPr kumimoji="1" lang="ja-JP" altLang="ja-JP" sz="1100">
              <a:solidFill>
                <a:schemeClr val="dk1"/>
              </a:solidFill>
              <a:effectLst/>
              <a:latin typeface="+mn-lt"/>
              <a:ea typeface="+mn-ea"/>
              <a:cs typeface="+mn-cs"/>
            </a:rPr>
            <a:t>の影響で</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総額としては前年度比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となった。依然として類似団体の平均を上回っている状況にあるため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事務事業の見直しや施設維持管理経費の削減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アウトソーシングの活用などを一層推進し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人件費及び物件費等の抑制を図っていく。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66825</xdr:rowOff>
    </xdr:from>
    <xdr:to>
      <xdr:col>23</xdr:col>
      <xdr:colOff>133350</xdr:colOff>
      <xdr:row>86</xdr:row>
      <xdr:rowOff>155115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68625"/>
          <a:ext cx="838200" cy="43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66825</xdr:rowOff>
    </xdr:from>
    <xdr:to>
      <xdr:col>19</xdr:col>
      <xdr:colOff>133350</xdr:colOff>
      <xdr:row>84</xdr:row>
      <xdr:rowOff>76115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68625"/>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76115</xdr:rowOff>
    </xdr:from>
    <xdr:to>
      <xdr:col>15</xdr:col>
      <xdr:colOff>82550</xdr:colOff>
      <xdr:row>84</xdr:row>
      <xdr:rowOff>99079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477915"/>
          <a:ext cx="889000" cy="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167508</xdr:rowOff>
    </xdr:from>
    <xdr:to>
      <xdr:col>11</xdr:col>
      <xdr:colOff>31750</xdr:colOff>
      <xdr:row>84</xdr:row>
      <xdr:rowOff>99079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97858"/>
          <a:ext cx="8890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104315</xdr:rowOff>
    </xdr:from>
    <xdr:to>
      <xdr:col>23</xdr:col>
      <xdr:colOff>184150</xdr:colOff>
      <xdr:row>87</xdr:row>
      <xdr:rowOff>34465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76392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16025</xdr:rowOff>
    </xdr:from>
    <xdr:to>
      <xdr:col>19</xdr:col>
      <xdr:colOff>184150</xdr:colOff>
      <xdr:row>84</xdr:row>
      <xdr:rowOff>117625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102402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0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25315</xdr:rowOff>
    </xdr:from>
    <xdr:to>
      <xdr:col>15</xdr:col>
      <xdr:colOff>133350</xdr:colOff>
      <xdr:row>84</xdr:row>
      <xdr:rowOff>126915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111692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48279</xdr:rowOff>
    </xdr:from>
    <xdr:to>
      <xdr:col>11</xdr:col>
      <xdr:colOff>82550</xdr:colOff>
      <xdr:row>84</xdr:row>
      <xdr:rowOff>149879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134656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3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116708</xdr:rowOff>
    </xdr:from>
    <xdr:to>
      <xdr:col>7</xdr:col>
      <xdr:colOff>31750</xdr:colOff>
      <xdr:row>84</xdr:row>
      <xdr:rowOff>46858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31635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令和６年度は、国と比較すると、給与の引上げ率は下回ったが、経験年数階層の変動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率が給与の引上げ率を上回り</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今後も国や東京都の制度との均衡を保ちながら適正な給与制度となるよう取り組んでいく。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161925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8651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65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161925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261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121709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261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年２月策定の「職員適正化計画」において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年度までの７か年で毎年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人の削減を進めていくこととなったが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年８月に年次計画を変更し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年４月１日までに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年度比マイナス</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人を削減する内容に変更し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これを達成している。令和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4.90</a:t>
          </a:r>
          <a:r>
            <a:rPr kumimoji="1" lang="ja-JP" altLang="ja-JP" sz="1100">
              <a:solidFill>
                <a:schemeClr val="dk1"/>
              </a:solidFill>
              <a:effectLst/>
              <a:latin typeface="+mn-lt"/>
              <a:ea typeface="+mn-ea"/>
              <a:cs typeface="+mn-cs"/>
            </a:rPr>
            <a:t>人で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人増加しているが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類似団体平均を依然として下回っている。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113347</xdr:rowOff>
    </xdr:from>
    <xdr:to>
      <xdr:col>81</xdr:col>
      <xdr:colOff>44450</xdr:colOff>
      <xdr:row>61</xdr:row>
      <xdr:rowOff>115358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179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113347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57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107315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97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101282</xdr:rowOff>
    </xdr:from>
    <xdr:to>
      <xdr:col>68</xdr:col>
      <xdr:colOff>152400</xdr:colOff>
      <xdr:row>61</xdr:row>
      <xdr:rowOff>107315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597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81085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62547</xdr:rowOff>
    </xdr:from>
    <xdr:to>
      <xdr:col>77</xdr:col>
      <xdr:colOff>95250</xdr:colOff>
      <xdr:row>61</xdr:row>
      <xdr:rowOff>164147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168292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50482</xdr:rowOff>
    </xdr:from>
    <xdr:to>
      <xdr:col>68</xdr:col>
      <xdr:colOff>203200</xdr:colOff>
      <xdr:row>61</xdr:row>
      <xdr:rowOff>152082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162259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新庁舎建設事業における地方債の借入れ等よって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実質公債費比率算定式の分子となる元利償還金及び準元利償還金が増となったことに伴い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％となった。今後も多額の借入れを必要とする大型事業が予定されていることから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引き続き地方債の借入れについては慎重に判断をし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繰上償還や借り換えの活用を検討しつつ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地方債残高の減少に努めていく。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39</xdr:row>
      <xdr:rowOff>22678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0581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147260</xdr:rowOff>
    </xdr:from>
    <xdr:to>
      <xdr:col>77</xdr:col>
      <xdr:colOff>44450</xdr:colOff>
      <xdr:row>38</xdr:row>
      <xdr:rowOff>90715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9091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55336</xdr:rowOff>
    </xdr:from>
    <xdr:to>
      <xdr:col>72</xdr:col>
      <xdr:colOff>203200</xdr:colOff>
      <xdr:row>37</xdr:row>
      <xdr:rowOff>147260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9898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111881</xdr:rowOff>
    </xdr:from>
    <xdr:to>
      <xdr:col>68</xdr:col>
      <xdr:colOff>152400</xdr:colOff>
      <xdr:row>37</xdr:row>
      <xdr:rowOff>55336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84081"/>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96460</xdr:rowOff>
    </xdr:from>
    <xdr:to>
      <xdr:col>73</xdr:col>
      <xdr:colOff>44450</xdr:colOff>
      <xdr:row>38</xdr:row>
      <xdr:rowOff>26609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36787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4536</xdr:rowOff>
    </xdr:from>
    <xdr:to>
      <xdr:col>68</xdr:col>
      <xdr:colOff>203200</xdr:colOff>
      <xdr:row>37</xdr:row>
      <xdr:rowOff>106136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116313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61081</xdr:rowOff>
    </xdr:from>
    <xdr:to>
      <xdr:col>64</xdr:col>
      <xdr:colOff>152400</xdr:colOff>
      <xdr:row>36</xdr:row>
      <xdr:rowOff>162681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0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前年度に引き続き新庁舎建設事業に係る地方債の借入れ</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を行い</a:t>
          </a:r>
          <a:r>
            <a:rPr kumimoji="1" lang="ja-JP" altLang="en-US" sz="1100">
              <a:solidFill>
                <a:schemeClr val="dk1"/>
              </a:solidFill>
              <a:effectLst/>
              <a:latin typeface="+mn-lt"/>
              <a:ea typeface="+mn-ea"/>
              <a:cs typeface="+mn-cs"/>
            </a:rPr>
            <a:t>、計算式の分子のうち、「将来負担額」が大幅増となったことから、</a:t>
          </a:r>
          <a:r>
            <a:rPr kumimoji="1" lang="ja-JP" altLang="ja-JP" sz="1100">
              <a:solidFill>
                <a:schemeClr val="dk1"/>
              </a:solidFill>
              <a:effectLst/>
              <a:latin typeface="+mn-lt"/>
              <a:ea typeface="+mn-ea"/>
              <a:cs typeface="+mn-cs"/>
            </a:rPr>
            <a:t>将来負担比率は前年度比で</a:t>
          </a:r>
          <a:r>
            <a:rPr kumimoji="1" lang="en-US" altLang="ja-JP" sz="1100">
              <a:solidFill>
                <a:schemeClr val="dk1"/>
              </a:solidFill>
              <a:effectLst/>
              <a:latin typeface="+mn-lt"/>
              <a:ea typeface="+mn-ea"/>
              <a:cs typeface="+mn-cs"/>
            </a:rPr>
            <a:t>39.4</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％となった。今後も</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大型事業の実施が予定されていることから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経費の削減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借入の抑制や基金残高の確保など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比率上昇を抑える取り組みを行っていく。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5171</xdr:rowOff>
    </xdr:from>
    <xdr:to>
      <xdr:col>81</xdr:col>
      <xdr:colOff>44450</xdr:colOff>
      <xdr:row>18</xdr:row>
      <xdr:rowOff>169908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76921"/>
          <a:ext cx="838200" cy="67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47353</xdr:rowOff>
    </xdr:from>
    <xdr:to>
      <xdr:col>77</xdr:col>
      <xdr:colOff>44450</xdr:colOff>
      <xdr:row>15</xdr:row>
      <xdr:rowOff>5171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447653"/>
          <a:ext cx="88900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11158</xdr:rowOff>
    </xdr:from>
    <xdr:to>
      <xdr:col>72</xdr:col>
      <xdr:colOff>203200</xdr:colOff>
      <xdr:row>14</xdr:row>
      <xdr:rowOff>47353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41145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119108</xdr:rowOff>
    </xdr:from>
    <xdr:to>
      <xdr:col>81</xdr:col>
      <xdr:colOff>95250</xdr:colOff>
      <xdr:row>19</xdr:row>
      <xdr:rowOff>49258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2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91185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17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125821</xdr:rowOff>
    </xdr:from>
    <xdr:to>
      <xdr:col>77</xdr:col>
      <xdr:colOff>95250</xdr:colOff>
      <xdr:row>15</xdr:row>
      <xdr:rowOff>55971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40748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12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168003</xdr:rowOff>
    </xdr:from>
    <xdr:to>
      <xdr:col>73</xdr:col>
      <xdr:colOff>44450</xdr:colOff>
      <xdr:row>14</xdr:row>
      <xdr:rowOff>98153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82930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131808</xdr:rowOff>
    </xdr:from>
    <xdr:to>
      <xdr:col>68</xdr:col>
      <xdr:colOff>203200</xdr:colOff>
      <xdr:row>14</xdr:row>
      <xdr:rowOff>61958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3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46735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4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月額会計年度任用職員数の増に伴う会計年度任用職員報酬の増などの増加要因があり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類似団体平均を下回った。今後もアウトソーシングを進めるなど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ごみ資源収集運搬関係委託料や公共施設の指定管理委託料の計上等により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物件費は年々増加しており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年度は前年度比約</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百万円の増とな</a:t>
          </a:r>
          <a:r>
            <a:rPr kumimoji="1" lang="ja-JP" altLang="en-US" sz="1100">
              <a:solidFill>
                <a:schemeClr val="dk1"/>
              </a:solidFill>
              <a:effectLst/>
              <a:latin typeface="+mn-lt"/>
              <a:ea typeface="+mn-ea"/>
              <a:cs typeface="+mn-cs"/>
            </a:rPr>
            <a:t>ったが、人件費や扶助費等の増の影響により、</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％となった。類似団体平均と比較しても</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％高い状況となっている。内部管理経費や施設の維持管理経費の見直しを行い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経費縮減に努めていく。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159004</xdr:rowOff>
    </xdr:from>
    <xdr:to>
      <xdr:col>82</xdr:col>
      <xdr:colOff>107950</xdr:colOff>
      <xdr:row>21</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5880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21</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239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85852</xdr:rowOff>
    </xdr:from>
    <xdr:to>
      <xdr:col>73</xdr:col>
      <xdr:colOff>180975</xdr:colOff>
      <xdr:row>20</xdr:row>
      <xdr:rowOff>94996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514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85852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417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108204</xdr:rowOff>
    </xdr:from>
    <xdr:to>
      <xdr:col>82</xdr:col>
      <xdr:colOff>158750</xdr:colOff>
      <xdr:row>21</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16781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4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144780</xdr:rowOff>
    </xdr:from>
    <xdr:to>
      <xdr:col>78</xdr:col>
      <xdr:colOff>120650</xdr:colOff>
      <xdr:row>21</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6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35052</xdr:rowOff>
    </xdr:from>
    <xdr:to>
      <xdr:col>69</xdr:col>
      <xdr:colOff>142875</xdr:colOff>
      <xdr:row>20</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121429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5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私立保育所の委託費や児童発達支援事業費の増など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扶助費は近年増加</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年度は前年度比で約</a:t>
          </a:r>
          <a:r>
            <a:rPr kumimoji="1" lang="en-US" altLang="ja-JP" sz="1100">
              <a:solidFill>
                <a:schemeClr val="dk1"/>
              </a:solidFill>
              <a:effectLst/>
              <a:latin typeface="+mn-lt"/>
              <a:ea typeface="+mn-ea"/>
              <a:cs typeface="+mn-cs"/>
            </a:rPr>
            <a:t>373</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17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73660</xdr:rowOff>
    </xdr:from>
    <xdr:to>
      <xdr:col>19</xdr:col>
      <xdr:colOff>187325</xdr:colOff>
      <xdr:row>58</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17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0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58</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25417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22860</xdr:rowOff>
    </xdr:from>
    <xdr:to>
      <xdr:col>20</xdr:col>
      <xdr:colOff>38100</xdr:colOff>
      <xdr:row>58</xdr:row>
      <xdr:rowOff>124460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109237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156210</xdr:rowOff>
    </xdr:from>
    <xdr:to>
      <xdr:col>6</xdr:col>
      <xdr:colOff>171450</xdr:colOff>
      <xdr:row>58</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％となった。要因としては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公共施設の修繕等が前年度よりも少なかったことにより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維持補修費が約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百万円減となったことが挙げられる。しかし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公共施設の修繕は今後より一層増加していくことが想定されるため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限られた予算の中で計画的に進めていく必要がある。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140607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37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140607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97065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6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湖南衛生組合加入負担金</a:t>
          </a:r>
          <a:r>
            <a:rPr kumimoji="1" lang="ja-JP" altLang="ja-JP" sz="1100">
              <a:solidFill>
                <a:schemeClr val="dk1"/>
              </a:solidFill>
              <a:effectLst/>
              <a:latin typeface="+mn-lt"/>
              <a:ea typeface="+mn-ea"/>
              <a:cs typeface="+mn-cs"/>
            </a:rPr>
            <a:t>や私立保育所への運営費等補助金が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となったことなどから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年度は前年度より約</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％となった。市が交付している団体補助金については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市独自の補助金等交付基準に基づく３年ごとの全件審査を実施し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定期的な見直しを図っており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今後も継続して補助金支出の適正化を図っていく。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220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年度は類似団体平均より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％下回る</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年度まで臨時財政対策債の借入れを行わず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またそれ以外でも地方債の借入れについては慎重に行っており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公債費の抑制に努めている。</a:t>
          </a:r>
          <a:r>
            <a:rPr kumimoji="1" lang="ja-JP" altLang="en-US" sz="1100">
              <a:solidFill>
                <a:schemeClr val="dk1"/>
              </a:solidFill>
              <a:effectLst/>
              <a:latin typeface="+mn-lt"/>
              <a:ea typeface="+mn-ea"/>
              <a:cs typeface="+mn-cs"/>
            </a:rPr>
            <a:t>旧庁舎用地利活用事業など、</a:t>
          </a:r>
          <a:r>
            <a:rPr kumimoji="1" lang="ja-JP" altLang="ja-JP" sz="1100">
              <a:solidFill>
                <a:schemeClr val="dk1"/>
              </a:solidFill>
              <a:effectLst/>
              <a:latin typeface="+mn-lt"/>
              <a:ea typeface="+mn-ea"/>
              <a:cs typeface="+mn-cs"/>
            </a:rPr>
            <a:t>今後も多くの大型事業が予定されているため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借入については引き続き慎重に行っていく。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90424</xdr:rowOff>
    </xdr:from>
    <xdr:to>
      <xdr:col>24</xdr:col>
      <xdr:colOff>25400</xdr:colOff>
      <xdr:row>74</xdr:row>
      <xdr:rowOff>136144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777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136144</xdr:rowOff>
    </xdr:from>
    <xdr:to>
      <xdr:col>19</xdr:col>
      <xdr:colOff>187325</xdr:colOff>
      <xdr:row>74</xdr:row>
      <xdr:rowOff>145288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23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145288</xdr:rowOff>
    </xdr:from>
    <xdr:to>
      <xdr:col>15</xdr:col>
      <xdr:colOff>98425</xdr:colOff>
      <xdr:row>74</xdr:row>
      <xdr:rowOff>145288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32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136144</xdr:rowOff>
    </xdr:from>
    <xdr:to>
      <xdr:col>11</xdr:col>
      <xdr:colOff>9525</xdr:colOff>
      <xdr:row>74</xdr:row>
      <xdr:rowOff>145288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23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39624</xdr:rowOff>
    </xdr:from>
    <xdr:to>
      <xdr:col>24</xdr:col>
      <xdr:colOff>76200</xdr:colOff>
      <xdr:row>74</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56151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57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85344</xdr:rowOff>
    </xdr:from>
    <xdr:to>
      <xdr:col>20</xdr:col>
      <xdr:colOff>38100</xdr:colOff>
      <xdr:row>75</xdr:row>
      <xdr:rowOff>15494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25671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94488</xdr:rowOff>
    </xdr:from>
    <xdr:to>
      <xdr:col>15</xdr:col>
      <xdr:colOff>149225</xdr:colOff>
      <xdr:row>75</xdr:row>
      <xdr:rowOff>24638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34815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85344</xdr:rowOff>
    </xdr:from>
    <xdr:to>
      <xdr:col>6</xdr:col>
      <xdr:colOff>171450</xdr:colOff>
      <xdr:row>75</xdr:row>
      <xdr:rowOff>15494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25671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游ゴシック 本文"/>
              <a:ea typeface="ＭＳ Ｐゴシック" panose="020B0600070205080204" pitchFamily="50" charset="-128"/>
            </a:rPr>
            <a:t>令和６年度は特に人件費と扶助費等における増がおおきかったことから、</a:t>
          </a:r>
          <a:r>
            <a:rPr kumimoji="1" lang="ja-JP" altLang="ja-JP" sz="1100">
              <a:solidFill>
                <a:schemeClr val="dk1"/>
              </a:solidFill>
              <a:effectLst/>
              <a:latin typeface="游ゴシック 本文"/>
              <a:ea typeface="+mn-ea"/>
              <a:cs typeface="+mn-cs"/>
            </a:rPr>
            <a:t>前年度より</a:t>
          </a:r>
          <a:r>
            <a:rPr kumimoji="1" lang="en-US" altLang="ja-JP" sz="1100">
              <a:solidFill>
                <a:schemeClr val="dk1"/>
              </a:solidFill>
              <a:effectLst/>
              <a:latin typeface="游ゴシック 本文"/>
              <a:ea typeface="+mn-ea"/>
              <a:cs typeface="+mn-cs"/>
            </a:rPr>
            <a:t>0.5</a:t>
          </a:r>
          <a:r>
            <a:rPr kumimoji="1" lang="ja-JP" altLang="ja-JP" sz="1100">
              <a:solidFill>
                <a:schemeClr val="dk1"/>
              </a:solidFill>
              <a:effectLst/>
              <a:latin typeface="游ゴシック 本文"/>
              <a:ea typeface="+mn-ea"/>
              <a:cs typeface="+mn-cs"/>
            </a:rPr>
            <a:t>ポイント</a:t>
          </a:r>
          <a:r>
            <a:rPr kumimoji="1" lang="ja-JP" altLang="en-US" sz="1100">
              <a:solidFill>
                <a:schemeClr val="dk1"/>
              </a:solidFill>
              <a:effectLst/>
              <a:latin typeface="游ゴシック 本文"/>
              <a:ea typeface="+mn-ea"/>
              <a:cs typeface="+mn-cs"/>
            </a:rPr>
            <a:t>上昇</a:t>
          </a:r>
          <a:r>
            <a:rPr kumimoji="1" lang="ja-JP" altLang="ja-JP" sz="1100">
              <a:solidFill>
                <a:schemeClr val="dk1"/>
              </a:solidFill>
              <a:effectLst/>
              <a:latin typeface="游ゴシック 本文"/>
              <a:ea typeface="+mn-ea"/>
              <a:cs typeface="+mn-cs"/>
            </a:rPr>
            <a:t>し</a:t>
          </a:r>
          <a:r>
            <a:rPr kumimoji="1" lang="ja-JP" altLang="en-US" sz="1100">
              <a:solidFill>
                <a:schemeClr val="dk1"/>
              </a:solidFill>
              <a:effectLst/>
              <a:latin typeface="游ゴシック 本文"/>
              <a:ea typeface="+mn-ea"/>
              <a:cs typeface="+mn-cs"/>
            </a:rPr>
            <a:t>、</a:t>
          </a:r>
          <a:r>
            <a:rPr kumimoji="1" lang="en-US" altLang="ja-JP" sz="1100">
              <a:solidFill>
                <a:schemeClr val="dk1"/>
              </a:solidFill>
              <a:effectLst/>
              <a:latin typeface="游ゴシック 本文"/>
              <a:ea typeface="+mn-ea"/>
              <a:cs typeface="+mn-cs"/>
            </a:rPr>
            <a:t>88.6</a:t>
          </a:r>
          <a:r>
            <a:rPr kumimoji="1" lang="ja-JP" altLang="ja-JP" sz="1100">
              <a:solidFill>
                <a:schemeClr val="dk1"/>
              </a:solidFill>
              <a:effectLst/>
              <a:latin typeface="游ゴシック 本文"/>
              <a:ea typeface="+mn-ea"/>
              <a:cs typeface="+mn-cs"/>
            </a:rPr>
            <a:t>％とな</a:t>
          </a:r>
          <a:r>
            <a:rPr kumimoji="1" lang="ja-JP" altLang="en-US" sz="1100">
              <a:solidFill>
                <a:schemeClr val="dk1"/>
              </a:solidFill>
              <a:effectLst/>
              <a:latin typeface="游ゴシック 本文"/>
              <a:ea typeface="+mn-ea"/>
              <a:cs typeface="+mn-cs"/>
            </a:rPr>
            <a:t>り、</a:t>
          </a:r>
          <a:r>
            <a:rPr kumimoji="1" lang="ja-JP" altLang="ja-JP" sz="1100">
              <a:solidFill>
                <a:schemeClr val="dk1"/>
              </a:solidFill>
              <a:effectLst/>
              <a:latin typeface="游ゴシック 本文"/>
              <a:ea typeface="+mn-ea"/>
              <a:cs typeface="+mn-cs"/>
            </a:rPr>
            <a:t>依然として類似団体と比較すると高い水準にある。</a:t>
          </a:r>
          <a:r>
            <a:rPr kumimoji="1" lang="ja-JP" altLang="en-US" sz="1100">
              <a:solidFill>
                <a:schemeClr val="dk1"/>
              </a:solidFill>
              <a:effectLst/>
              <a:latin typeface="游ゴシック 本文"/>
              <a:ea typeface="+mn-ea"/>
              <a:cs typeface="+mn-cs"/>
            </a:rPr>
            <a:t>今後も</a:t>
          </a:r>
          <a:r>
            <a:rPr kumimoji="1" lang="ja-JP" altLang="ja-JP" sz="1100">
              <a:solidFill>
                <a:schemeClr val="dk1"/>
              </a:solidFill>
              <a:effectLst/>
              <a:latin typeface="游ゴシック 本文"/>
              <a:ea typeface="+mn-ea"/>
              <a:cs typeface="+mn-cs"/>
            </a:rPr>
            <a:t>扶助費</a:t>
          </a:r>
          <a:r>
            <a:rPr kumimoji="1" lang="ja-JP" altLang="en-US" sz="1100">
              <a:solidFill>
                <a:schemeClr val="dk1"/>
              </a:solidFill>
              <a:effectLst/>
              <a:latin typeface="游ゴシック 本文"/>
              <a:ea typeface="+mn-ea"/>
              <a:cs typeface="+mn-cs"/>
            </a:rPr>
            <a:t>等</a:t>
          </a:r>
          <a:r>
            <a:rPr kumimoji="1" lang="ja-JP" altLang="ja-JP" sz="1100">
              <a:solidFill>
                <a:schemeClr val="dk1"/>
              </a:solidFill>
              <a:effectLst/>
              <a:latin typeface="游ゴシック 本文"/>
              <a:ea typeface="+mn-ea"/>
              <a:cs typeface="+mn-cs"/>
            </a:rPr>
            <a:t>の</a:t>
          </a:r>
          <a:r>
            <a:rPr kumimoji="1" lang="ja-JP" altLang="en-US" sz="1100">
              <a:solidFill>
                <a:schemeClr val="dk1"/>
              </a:solidFill>
              <a:effectLst/>
              <a:latin typeface="游ゴシック 本文"/>
              <a:ea typeface="+mn-ea"/>
              <a:cs typeface="+mn-cs"/>
            </a:rPr>
            <a:t>増が予想されるが</a:t>
          </a:r>
          <a:r>
            <a:rPr kumimoji="1" lang="ja-JP" altLang="ja-JP" sz="1100">
              <a:solidFill>
                <a:schemeClr val="dk1"/>
              </a:solidFill>
              <a:effectLst/>
              <a:latin typeface="游ゴシック 本文"/>
              <a:ea typeface="+mn-ea"/>
              <a:cs typeface="+mn-cs"/>
            </a:rPr>
            <a:t>削減は困難であるため</a:t>
          </a:r>
          <a:r>
            <a:rPr kumimoji="1" lang="ja-JP" altLang="en-US" sz="1100">
              <a:solidFill>
                <a:schemeClr val="dk1"/>
              </a:solidFill>
              <a:effectLst/>
              <a:latin typeface="游ゴシック 本文"/>
              <a:ea typeface="+mn-ea"/>
              <a:cs typeface="+mn-cs"/>
            </a:rPr>
            <a:t>、</a:t>
          </a:r>
          <a:r>
            <a:rPr kumimoji="1" lang="ja-JP" altLang="ja-JP" sz="1100">
              <a:solidFill>
                <a:schemeClr val="dk1"/>
              </a:solidFill>
              <a:effectLst/>
              <a:latin typeface="游ゴシック 本文"/>
              <a:ea typeface="+mn-ea"/>
              <a:cs typeface="+mn-cs"/>
            </a:rPr>
            <a:t>それ以外の経費において見直しを進め</a:t>
          </a:r>
          <a:r>
            <a:rPr kumimoji="1" lang="ja-JP" altLang="en-US" sz="1100">
              <a:solidFill>
                <a:schemeClr val="dk1"/>
              </a:solidFill>
              <a:effectLst/>
              <a:latin typeface="游ゴシック 本文"/>
              <a:ea typeface="+mn-ea"/>
              <a:cs typeface="+mn-cs"/>
            </a:rPr>
            <a:t>、</a:t>
          </a:r>
          <a:r>
            <a:rPr kumimoji="1" lang="ja-JP" altLang="ja-JP" sz="1100">
              <a:solidFill>
                <a:schemeClr val="dk1"/>
              </a:solidFill>
              <a:effectLst/>
              <a:latin typeface="游ゴシック 本文"/>
              <a:ea typeface="+mn-ea"/>
              <a:cs typeface="+mn-cs"/>
            </a:rPr>
            <a:t>改善に努めていく。</a:t>
          </a:r>
          <a:endParaRPr lang="ja-JP" altLang="ja-JP" sz="1100">
            <a:effectLst/>
            <a:latin typeface="游ゴシック 本文"/>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1270</xdr:rowOff>
    </xdr:from>
    <xdr:to>
      <xdr:col>82</xdr:col>
      <xdr:colOff>107950</xdr:colOff>
      <xdr:row>81</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888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50800</xdr:rowOff>
    </xdr:from>
    <xdr:to>
      <xdr:col>78</xdr:col>
      <xdr:colOff>69850</xdr:colOff>
      <xdr:row>81</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766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50800</xdr:rowOff>
    </xdr:from>
    <xdr:to>
      <xdr:col>73</xdr:col>
      <xdr:colOff>180975</xdr:colOff>
      <xdr:row>80</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76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7134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160020</xdr:rowOff>
    </xdr:from>
    <xdr:to>
      <xdr:col>82</xdr:col>
      <xdr:colOff>158750</xdr:colOff>
      <xdr:row>81</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68597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121920</xdr:rowOff>
    </xdr:from>
    <xdr:to>
      <xdr:col>78</xdr:col>
      <xdr:colOff>120650</xdr:colOff>
      <xdr:row>81</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36847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0</xdr:rowOff>
    </xdr:from>
    <xdr:to>
      <xdr:col>74</xdr:col>
      <xdr:colOff>31750</xdr:colOff>
      <xdr:row>80</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86377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96939</xdr:rowOff>
    </xdr:from>
    <xdr:to>
      <xdr:col>29</xdr:col>
      <xdr:colOff>127000</xdr:colOff>
      <xdr:row>18</xdr:row>
      <xdr:rowOff>26454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9214"/>
          <a:ext cx="647700" cy="100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26454</xdr:rowOff>
    </xdr:from>
    <xdr:to>
      <xdr:col>26</xdr:col>
      <xdr:colOff>50800</xdr:colOff>
      <xdr:row>18</xdr:row>
      <xdr:rowOff>57106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179"/>
          <a:ext cx="698500" cy="3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57106</xdr:rowOff>
    </xdr:from>
    <xdr:to>
      <xdr:col>22</xdr:col>
      <xdr:colOff>114300</xdr:colOff>
      <xdr:row>18</xdr:row>
      <xdr:rowOff>76822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0831"/>
          <a:ext cx="698500" cy="1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75584</xdr:rowOff>
    </xdr:from>
    <xdr:to>
      <xdr:col>18</xdr:col>
      <xdr:colOff>177800</xdr:colOff>
      <xdr:row>18</xdr:row>
      <xdr:rowOff>76822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09309"/>
          <a:ext cx="6985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46139</xdr:rowOff>
    </xdr:from>
    <xdr:to>
      <xdr:col>29</xdr:col>
      <xdr:colOff>177800</xdr:colOff>
      <xdr:row>17</xdr:row>
      <xdr:rowOff>147739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18216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147104</xdr:rowOff>
    </xdr:from>
    <xdr:to>
      <xdr:col>26</xdr:col>
      <xdr:colOff>101600</xdr:colOff>
      <xdr:row>18</xdr:row>
      <xdr:rowOff>77254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62031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5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6306</xdr:rowOff>
    </xdr:from>
    <xdr:to>
      <xdr:col>22</xdr:col>
      <xdr:colOff>165100</xdr:colOff>
      <xdr:row>18</xdr:row>
      <xdr:rowOff>107906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0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92682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26022</xdr:rowOff>
    </xdr:from>
    <xdr:to>
      <xdr:col>19</xdr:col>
      <xdr:colOff>38100</xdr:colOff>
      <xdr:row>18</xdr:row>
      <xdr:rowOff>127622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9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112399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24784</xdr:rowOff>
    </xdr:from>
    <xdr:to>
      <xdr:col>15</xdr:col>
      <xdr:colOff>101600</xdr:colOff>
      <xdr:row>18</xdr:row>
      <xdr:rowOff>126384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8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111161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337731</xdr:rowOff>
    </xdr:from>
    <xdr:to>
      <xdr:col>29</xdr:col>
      <xdr:colOff>127000</xdr:colOff>
      <xdr:row>36</xdr:row>
      <xdr:rowOff>58115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8081"/>
          <a:ext cx="647700" cy="6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58115</xdr:rowOff>
    </xdr:from>
    <xdr:to>
      <xdr:col>26</xdr:col>
      <xdr:colOff>50800</xdr:colOff>
      <xdr:row>36</xdr:row>
      <xdr:rowOff>118618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1365"/>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118618</xdr:rowOff>
    </xdr:from>
    <xdr:to>
      <xdr:col>22</xdr:col>
      <xdr:colOff>114300</xdr:colOff>
      <xdr:row>37</xdr:row>
      <xdr:rowOff>46304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1868"/>
          <a:ext cx="698500" cy="9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46304</xdr:rowOff>
    </xdr:from>
    <xdr:to>
      <xdr:col>18</xdr:col>
      <xdr:colOff>177800</xdr:colOff>
      <xdr:row>37</xdr:row>
      <xdr:rowOff>108598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1004"/>
          <a:ext cx="698500" cy="62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286931</xdr:rowOff>
    </xdr:from>
    <xdr:to>
      <xdr:col>29</xdr:col>
      <xdr:colOff>177800</xdr:colOff>
      <xdr:row>36</xdr:row>
      <xdr:rowOff>45631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259008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7315</xdr:rowOff>
    </xdr:from>
    <xdr:to>
      <xdr:col>26</xdr:col>
      <xdr:colOff>101600</xdr:colOff>
      <xdr:row>36</xdr:row>
      <xdr:rowOff>108915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0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93692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6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67818</xdr:rowOff>
    </xdr:from>
    <xdr:to>
      <xdr:col>22</xdr:col>
      <xdr:colOff>165100</xdr:colOff>
      <xdr:row>36</xdr:row>
      <xdr:rowOff>169418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154195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166954</xdr:rowOff>
    </xdr:from>
    <xdr:to>
      <xdr:col>19</xdr:col>
      <xdr:colOff>38100</xdr:colOff>
      <xdr:row>37</xdr:row>
      <xdr:rowOff>97104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81881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57798</xdr:rowOff>
    </xdr:from>
    <xdr:to>
      <xdr:col>15</xdr:col>
      <xdr:colOff>101600</xdr:colOff>
      <xdr:row>37</xdr:row>
      <xdr:rowOff>159398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6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64010</xdr:rowOff>
    </xdr:from>
    <xdr:to>
      <xdr:col>24</xdr:col>
      <xdr:colOff>63500</xdr:colOff>
      <xdr:row>36</xdr:row>
      <xdr:rowOff>39367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64760"/>
          <a:ext cx="838200" cy="1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39367</xdr:rowOff>
    </xdr:from>
    <xdr:to>
      <xdr:col>19</xdr:col>
      <xdr:colOff>177800</xdr:colOff>
      <xdr:row>36</xdr:row>
      <xdr:rowOff>57016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1567"/>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57016</xdr:rowOff>
    </xdr:from>
    <xdr:to>
      <xdr:col>15</xdr:col>
      <xdr:colOff>50800</xdr:colOff>
      <xdr:row>36</xdr:row>
      <xdr:rowOff>71234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29216"/>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71234</xdr:rowOff>
    </xdr:from>
    <xdr:to>
      <xdr:col>10</xdr:col>
      <xdr:colOff>114300</xdr:colOff>
      <xdr:row>36</xdr:row>
      <xdr:rowOff>107170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4343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13210</xdr:rowOff>
    </xdr:from>
    <xdr:to>
      <xdr:col>24</xdr:col>
      <xdr:colOff>114300</xdr:colOff>
      <xdr:row>35</xdr:row>
      <xdr:rowOff>114810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163087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160017</xdr:rowOff>
    </xdr:from>
    <xdr:to>
      <xdr:col>20</xdr:col>
      <xdr:colOff>38100</xdr:colOff>
      <xdr:row>36</xdr:row>
      <xdr:rowOff>90167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81294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5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6216</xdr:rowOff>
    </xdr:from>
    <xdr:to>
      <xdr:col>15</xdr:col>
      <xdr:colOff>101600</xdr:colOff>
      <xdr:row>36</xdr:row>
      <xdr:rowOff>107816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98943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20434</xdr:rowOff>
    </xdr:from>
    <xdr:to>
      <xdr:col>10</xdr:col>
      <xdr:colOff>165100</xdr:colOff>
      <xdr:row>36</xdr:row>
      <xdr:rowOff>122034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113161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56370</xdr:rowOff>
    </xdr:from>
    <xdr:to>
      <xdr:col>6</xdr:col>
      <xdr:colOff>38100</xdr:colOff>
      <xdr:row>36</xdr:row>
      <xdr:rowOff>157970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149097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26086</xdr:rowOff>
    </xdr:from>
    <xdr:to>
      <xdr:col>24</xdr:col>
      <xdr:colOff>63500</xdr:colOff>
      <xdr:row>55</xdr:row>
      <xdr:rowOff>122343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12936"/>
          <a:ext cx="838200" cy="43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87302</xdr:rowOff>
    </xdr:from>
    <xdr:to>
      <xdr:col>19</xdr:col>
      <xdr:colOff>177800</xdr:colOff>
      <xdr:row>55</xdr:row>
      <xdr:rowOff>122343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17052"/>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46823</xdr:rowOff>
    </xdr:from>
    <xdr:to>
      <xdr:col>15</xdr:col>
      <xdr:colOff>50800</xdr:colOff>
      <xdr:row>55</xdr:row>
      <xdr:rowOff>87302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76573"/>
          <a:ext cx="889000" cy="4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46823</xdr:rowOff>
    </xdr:from>
    <xdr:to>
      <xdr:col>10</xdr:col>
      <xdr:colOff>114300</xdr:colOff>
      <xdr:row>56</xdr:row>
      <xdr:rowOff>7814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6573"/>
          <a:ext cx="889000" cy="1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146736</xdr:rowOff>
    </xdr:from>
    <xdr:to>
      <xdr:col>24</xdr:col>
      <xdr:colOff>114300</xdr:colOff>
      <xdr:row>53</xdr:row>
      <xdr:rowOff>76886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169613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1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71543</xdr:rowOff>
    </xdr:from>
    <xdr:to>
      <xdr:col>20</xdr:col>
      <xdr:colOff>38100</xdr:colOff>
      <xdr:row>56</xdr:row>
      <xdr:rowOff>1693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18220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36502</xdr:rowOff>
    </xdr:from>
    <xdr:to>
      <xdr:col>15</xdr:col>
      <xdr:colOff>101600</xdr:colOff>
      <xdr:row>55</xdr:row>
      <xdr:rowOff>138102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154629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167473</xdr:rowOff>
    </xdr:from>
    <xdr:to>
      <xdr:col>10</xdr:col>
      <xdr:colOff>165100</xdr:colOff>
      <xdr:row>55</xdr:row>
      <xdr:rowOff>97623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114150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128464</xdr:rowOff>
    </xdr:from>
    <xdr:to>
      <xdr:col>6</xdr:col>
      <xdr:colOff>38100</xdr:colOff>
      <xdr:row>56</xdr:row>
      <xdr:rowOff>58614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75141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3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103181</xdr:rowOff>
    </xdr:from>
    <xdr:to>
      <xdr:col>24</xdr:col>
      <xdr:colOff>63500</xdr:colOff>
      <xdr:row>77</xdr:row>
      <xdr:rowOff>111982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4831"/>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105466</xdr:rowOff>
    </xdr:from>
    <xdr:to>
      <xdr:col>19</xdr:col>
      <xdr:colOff>177800</xdr:colOff>
      <xdr:row>77</xdr:row>
      <xdr:rowOff>111982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7116"/>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102839</xdr:rowOff>
    </xdr:from>
    <xdr:to>
      <xdr:col>15</xdr:col>
      <xdr:colOff>50800</xdr:colOff>
      <xdr:row>77</xdr:row>
      <xdr:rowOff>105466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04489"/>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59804</xdr:rowOff>
    </xdr:from>
    <xdr:to>
      <xdr:col>10</xdr:col>
      <xdr:colOff>114300</xdr:colOff>
      <xdr:row>77</xdr:row>
      <xdr:rowOff>102839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61454"/>
          <a:ext cx="889000" cy="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52381</xdr:rowOff>
    </xdr:from>
    <xdr:to>
      <xdr:col>24</xdr:col>
      <xdr:colOff>114300</xdr:colOff>
      <xdr:row>77</xdr:row>
      <xdr:rowOff>153981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138758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61182</xdr:rowOff>
    </xdr:from>
    <xdr:to>
      <xdr:col>20</xdr:col>
      <xdr:colOff>38100</xdr:colOff>
      <xdr:row>77</xdr:row>
      <xdr:rowOff>162782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153909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54666</xdr:rowOff>
    </xdr:from>
    <xdr:to>
      <xdr:col>15</xdr:col>
      <xdr:colOff>101600</xdr:colOff>
      <xdr:row>77</xdr:row>
      <xdr:rowOff>156266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52039</xdr:rowOff>
    </xdr:from>
    <xdr:to>
      <xdr:col>10</xdr:col>
      <xdr:colOff>165100</xdr:colOff>
      <xdr:row>77</xdr:row>
      <xdr:rowOff>153639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144766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9004</xdr:rowOff>
    </xdr:from>
    <xdr:to>
      <xdr:col>6</xdr:col>
      <xdr:colOff>38100</xdr:colOff>
      <xdr:row>77</xdr:row>
      <xdr:rowOff>110604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101731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8685</xdr:rowOff>
    </xdr:from>
    <xdr:to>
      <xdr:col>24</xdr:col>
      <xdr:colOff>63500</xdr:colOff>
      <xdr:row>97</xdr:row>
      <xdr:rowOff>16658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39335"/>
          <a:ext cx="8382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16658</xdr:rowOff>
    </xdr:from>
    <xdr:to>
      <xdr:col>19</xdr:col>
      <xdr:colOff>177800</xdr:colOff>
      <xdr:row>97</xdr:row>
      <xdr:rowOff>75766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47308"/>
          <a:ext cx="8890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5502</xdr:rowOff>
    </xdr:from>
    <xdr:to>
      <xdr:col>15</xdr:col>
      <xdr:colOff>50800</xdr:colOff>
      <xdr:row>97</xdr:row>
      <xdr:rowOff>75766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36152"/>
          <a:ext cx="889000" cy="7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5502</xdr:rowOff>
    </xdr:from>
    <xdr:to>
      <xdr:col>10</xdr:col>
      <xdr:colOff>114300</xdr:colOff>
      <xdr:row>98</xdr:row>
      <xdr:rowOff>30319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36152"/>
          <a:ext cx="889000" cy="19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129335</xdr:rowOff>
    </xdr:from>
    <xdr:to>
      <xdr:col>24</xdr:col>
      <xdr:colOff>114300</xdr:colOff>
      <xdr:row>97</xdr:row>
      <xdr:rowOff>59485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107762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137308</xdr:rowOff>
    </xdr:from>
    <xdr:to>
      <xdr:col>20</xdr:col>
      <xdr:colOff>38100</xdr:colOff>
      <xdr:row>97</xdr:row>
      <xdr:rowOff>67458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58585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68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24966</xdr:rowOff>
    </xdr:from>
    <xdr:to>
      <xdr:col>15</xdr:col>
      <xdr:colOff>101600</xdr:colOff>
      <xdr:row>97</xdr:row>
      <xdr:rowOff>126566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117693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4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126152</xdr:rowOff>
    </xdr:from>
    <xdr:to>
      <xdr:col>10</xdr:col>
      <xdr:colOff>165100</xdr:colOff>
      <xdr:row>97</xdr:row>
      <xdr:rowOff>56302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47429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7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150969</xdr:rowOff>
    </xdr:from>
    <xdr:to>
      <xdr:col>6</xdr:col>
      <xdr:colOff>38100</xdr:colOff>
      <xdr:row>98</xdr:row>
      <xdr:rowOff>81119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8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97646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55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13045</xdr:rowOff>
    </xdr:from>
    <xdr:to>
      <xdr:col>55</xdr:col>
      <xdr:colOff>0</xdr:colOff>
      <xdr:row>36</xdr:row>
      <xdr:rowOff>103309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85245"/>
          <a:ext cx="838200" cy="9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89985</xdr:rowOff>
    </xdr:from>
    <xdr:to>
      <xdr:col>50</xdr:col>
      <xdr:colOff>114300</xdr:colOff>
      <xdr:row>36</xdr:row>
      <xdr:rowOff>103309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62185"/>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89985</xdr:rowOff>
    </xdr:from>
    <xdr:to>
      <xdr:col>45</xdr:col>
      <xdr:colOff>177800</xdr:colOff>
      <xdr:row>36</xdr:row>
      <xdr:rowOff>155615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62185"/>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114238</xdr:rowOff>
    </xdr:from>
    <xdr:to>
      <xdr:col>41</xdr:col>
      <xdr:colOff>50800</xdr:colOff>
      <xdr:row>36</xdr:row>
      <xdr:rowOff>155615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57738"/>
          <a:ext cx="889000" cy="107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133695</xdr:rowOff>
    </xdr:from>
    <xdr:to>
      <xdr:col>55</xdr:col>
      <xdr:colOff>50800</xdr:colOff>
      <xdr:row>36</xdr:row>
      <xdr:rowOff>63845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156572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52509</xdr:rowOff>
    </xdr:from>
    <xdr:to>
      <xdr:col>50</xdr:col>
      <xdr:colOff>165100</xdr:colOff>
      <xdr:row>36</xdr:row>
      <xdr:rowOff>154109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170636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9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39185</xdr:rowOff>
    </xdr:from>
    <xdr:to>
      <xdr:col>46</xdr:col>
      <xdr:colOff>38100</xdr:colOff>
      <xdr:row>36</xdr:row>
      <xdr:rowOff>140785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131912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104815</xdr:rowOff>
    </xdr:from>
    <xdr:to>
      <xdr:col>41</xdr:col>
      <xdr:colOff>101600</xdr:colOff>
      <xdr:row>37</xdr:row>
      <xdr:rowOff>34965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26092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6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63438</xdr:rowOff>
    </xdr:from>
    <xdr:to>
      <xdr:col>36</xdr:col>
      <xdr:colOff>165100</xdr:colOff>
      <xdr:row>30</xdr:row>
      <xdr:rowOff>165038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156165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9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24649</xdr:rowOff>
    </xdr:from>
    <xdr:to>
      <xdr:col>55</xdr:col>
      <xdr:colOff>0</xdr:colOff>
      <xdr:row>55</xdr:row>
      <xdr:rowOff>61051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282949"/>
          <a:ext cx="838200" cy="20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61051</xdr:rowOff>
    </xdr:from>
    <xdr:to>
      <xdr:col>50</xdr:col>
      <xdr:colOff>114300</xdr:colOff>
      <xdr:row>57</xdr:row>
      <xdr:rowOff>56131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90801"/>
          <a:ext cx="889000" cy="3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133125</xdr:rowOff>
    </xdr:from>
    <xdr:to>
      <xdr:col>45</xdr:col>
      <xdr:colOff>177800</xdr:colOff>
      <xdr:row>57</xdr:row>
      <xdr:rowOff>56131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34325"/>
          <a:ext cx="88900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133125</xdr:rowOff>
    </xdr:from>
    <xdr:to>
      <xdr:col>41</xdr:col>
      <xdr:colOff>50800</xdr:colOff>
      <xdr:row>56</xdr:row>
      <xdr:rowOff>151402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34325"/>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145299</xdr:rowOff>
    </xdr:from>
    <xdr:to>
      <xdr:col>55</xdr:col>
      <xdr:colOff>50800</xdr:colOff>
      <xdr:row>54</xdr:row>
      <xdr:rowOff>75449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168176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10251</xdr:rowOff>
    </xdr:from>
    <xdr:to>
      <xdr:col>50</xdr:col>
      <xdr:colOff>165100</xdr:colOff>
      <xdr:row>55</xdr:row>
      <xdr:rowOff>111851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128378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5331</xdr:rowOff>
    </xdr:from>
    <xdr:to>
      <xdr:col>46</xdr:col>
      <xdr:colOff>38100</xdr:colOff>
      <xdr:row>57</xdr:row>
      <xdr:rowOff>106931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98058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7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82325</xdr:rowOff>
    </xdr:from>
    <xdr:to>
      <xdr:col>41</xdr:col>
      <xdr:colOff>101600</xdr:colOff>
      <xdr:row>57</xdr:row>
      <xdr:rowOff>12475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29002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100602</xdr:rowOff>
    </xdr:from>
    <xdr:to>
      <xdr:col>36</xdr:col>
      <xdr:colOff>165100</xdr:colOff>
      <xdr:row>57</xdr:row>
      <xdr:rowOff>30752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21879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9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26315</xdr:rowOff>
    </xdr:from>
    <xdr:to>
      <xdr:col>55</xdr:col>
      <xdr:colOff>0</xdr:colOff>
      <xdr:row>73</xdr:row>
      <xdr:rowOff>141049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199265"/>
          <a:ext cx="838200" cy="45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141049</xdr:rowOff>
    </xdr:from>
    <xdr:to>
      <xdr:col>50</xdr:col>
      <xdr:colOff>114300</xdr:colOff>
      <xdr:row>77</xdr:row>
      <xdr:rowOff>58936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656899"/>
          <a:ext cx="889000" cy="6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58936</xdr:rowOff>
    </xdr:from>
    <xdr:to>
      <xdr:col>45</xdr:col>
      <xdr:colOff>177800</xdr:colOff>
      <xdr:row>78</xdr:row>
      <xdr:rowOff>48878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60586"/>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116794</xdr:rowOff>
    </xdr:from>
    <xdr:to>
      <xdr:col>41</xdr:col>
      <xdr:colOff>50800</xdr:colOff>
      <xdr:row>78</xdr:row>
      <xdr:rowOff>48878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46994"/>
          <a:ext cx="889000" cy="27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146965</xdr:rowOff>
    </xdr:from>
    <xdr:to>
      <xdr:col>55</xdr:col>
      <xdr:colOff>50800</xdr:colOff>
      <xdr:row>71</xdr:row>
      <xdr:rowOff>77115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1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99992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10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90249</xdr:rowOff>
    </xdr:from>
    <xdr:to>
      <xdr:col>50</xdr:col>
      <xdr:colOff>165100</xdr:colOff>
      <xdr:row>74</xdr:row>
      <xdr:rowOff>20399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60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36926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38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8136</xdr:rowOff>
    </xdr:from>
    <xdr:to>
      <xdr:col>46</xdr:col>
      <xdr:colOff>38100</xdr:colOff>
      <xdr:row>77</xdr:row>
      <xdr:rowOff>109736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100863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169528</xdr:rowOff>
    </xdr:from>
    <xdr:to>
      <xdr:col>41</xdr:col>
      <xdr:colOff>101600</xdr:colOff>
      <xdr:row>78</xdr:row>
      <xdr:rowOff>99678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90805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65994</xdr:rowOff>
    </xdr:from>
    <xdr:to>
      <xdr:col>36</xdr:col>
      <xdr:colOff>165100</xdr:colOff>
      <xdr:row>76</xdr:row>
      <xdr:rowOff>167594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12671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75304</xdr:rowOff>
    </xdr:from>
    <xdr:to>
      <xdr:col>55</xdr:col>
      <xdr:colOff>0</xdr:colOff>
      <xdr:row>96</xdr:row>
      <xdr:rowOff>152753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34504"/>
          <a:ext cx="838200" cy="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152753</xdr:rowOff>
    </xdr:from>
    <xdr:to>
      <xdr:col>50</xdr:col>
      <xdr:colOff>114300</xdr:colOff>
      <xdr:row>97</xdr:row>
      <xdr:rowOff>45425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11953"/>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45425</xdr:rowOff>
    </xdr:from>
    <xdr:to>
      <xdr:col>45</xdr:col>
      <xdr:colOff>177800</xdr:colOff>
      <xdr:row>97</xdr:row>
      <xdr:rowOff>102598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76075"/>
          <a:ext cx="8890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102598</xdr:rowOff>
    </xdr:from>
    <xdr:to>
      <xdr:col>41</xdr:col>
      <xdr:colOff>50800</xdr:colOff>
      <xdr:row>97</xdr:row>
      <xdr:rowOff>112771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33248"/>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24504</xdr:rowOff>
    </xdr:from>
    <xdr:to>
      <xdr:col>55</xdr:col>
      <xdr:colOff>50800</xdr:colOff>
      <xdr:row>96</xdr:row>
      <xdr:rowOff>126104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2931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101953</xdr:rowOff>
    </xdr:from>
    <xdr:to>
      <xdr:col>50</xdr:col>
      <xdr:colOff>165100</xdr:colOff>
      <xdr:row>97</xdr:row>
      <xdr:rowOff>32103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6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23230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5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166075</xdr:rowOff>
    </xdr:from>
    <xdr:to>
      <xdr:col>46</xdr:col>
      <xdr:colOff>38100</xdr:colOff>
      <xdr:row>97</xdr:row>
      <xdr:rowOff>96225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87352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51798</xdr:rowOff>
    </xdr:from>
    <xdr:to>
      <xdr:col>41</xdr:col>
      <xdr:colOff>101600</xdr:colOff>
      <xdr:row>97</xdr:row>
      <xdr:rowOff>153398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144525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7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61971</xdr:rowOff>
    </xdr:from>
    <xdr:to>
      <xdr:col>36</xdr:col>
      <xdr:colOff>165100</xdr:colOff>
      <xdr:row>97</xdr:row>
      <xdr:rowOff>163571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154698</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78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23457</xdr:rowOff>
    </xdr:from>
    <xdr:to>
      <xdr:col>85</xdr:col>
      <xdr:colOff>127000</xdr:colOff>
      <xdr:row>38</xdr:row>
      <xdr:rowOff>25229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8557"/>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25229</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4032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25000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144107</xdr:rowOff>
    </xdr:from>
    <xdr:to>
      <xdr:col>85</xdr:col>
      <xdr:colOff>177800</xdr:colOff>
      <xdr:row>38</xdr:row>
      <xdr:rowOff>74257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145879</xdr:rowOff>
    </xdr:from>
    <xdr:to>
      <xdr:col>81</xdr:col>
      <xdr:colOff>101600</xdr:colOff>
      <xdr:row>38</xdr:row>
      <xdr:rowOff>76029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67156</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145650</xdr:rowOff>
    </xdr:from>
    <xdr:to>
      <xdr:col>67</xdr:col>
      <xdr:colOff>101600</xdr:colOff>
      <xdr:row>38</xdr:row>
      <xdr:rowOff>75800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66927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79730</xdr:rowOff>
    </xdr:from>
    <xdr:to>
      <xdr:col>85</xdr:col>
      <xdr:colOff>127000</xdr:colOff>
      <xdr:row>77</xdr:row>
      <xdr:rowOff>84665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281380"/>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79254</xdr:rowOff>
    </xdr:from>
    <xdr:to>
      <xdr:col>81</xdr:col>
      <xdr:colOff>50800</xdr:colOff>
      <xdr:row>77</xdr:row>
      <xdr:rowOff>79730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8090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79254</xdr:rowOff>
    </xdr:from>
    <xdr:to>
      <xdr:col>76</xdr:col>
      <xdr:colOff>114300</xdr:colOff>
      <xdr:row>77</xdr:row>
      <xdr:rowOff>87751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80904"/>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87751</xdr:rowOff>
    </xdr:from>
    <xdr:to>
      <xdr:col>71</xdr:col>
      <xdr:colOff>177800</xdr:colOff>
      <xdr:row>77</xdr:row>
      <xdr:rowOff>97885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289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33865</xdr:rowOff>
    </xdr:from>
    <xdr:to>
      <xdr:col>85</xdr:col>
      <xdr:colOff>177800</xdr:colOff>
      <xdr:row>77</xdr:row>
      <xdr:rowOff>135465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120242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28930</xdr:rowOff>
    </xdr:from>
    <xdr:to>
      <xdr:col>81</xdr:col>
      <xdr:colOff>101600</xdr:colOff>
      <xdr:row>77</xdr:row>
      <xdr:rowOff>130530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121657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28454</xdr:rowOff>
    </xdr:from>
    <xdr:to>
      <xdr:col>76</xdr:col>
      <xdr:colOff>165100</xdr:colOff>
      <xdr:row>77</xdr:row>
      <xdr:rowOff>130054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121181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2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36951</xdr:rowOff>
    </xdr:from>
    <xdr:to>
      <xdr:col>72</xdr:col>
      <xdr:colOff>38100</xdr:colOff>
      <xdr:row>77</xdr:row>
      <xdr:rowOff>138551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129678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47085</xdr:rowOff>
    </xdr:from>
    <xdr:to>
      <xdr:col>67</xdr:col>
      <xdr:colOff>101600</xdr:colOff>
      <xdr:row>77</xdr:row>
      <xdr:rowOff>148685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139812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26160</xdr:rowOff>
    </xdr:from>
    <xdr:to>
      <xdr:col>85</xdr:col>
      <xdr:colOff>127000</xdr:colOff>
      <xdr:row>98</xdr:row>
      <xdr:rowOff>50560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28260"/>
          <a:ext cx="838200" cy="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26160</xdr:rowOff>
    </xdr:from>
    <xdr:to>
      <xdr:col>81</xdr:col>
      <xdr:colOff>50800</xdr:colOff>
      <xdr:row>98</xdr:row>
      <xdr:rowOff>56462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28260"/>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11854</xdr:rowOff>
    </xdr:from>
    <xdr:to>
      <xdr:col>76</xdr:col>
      <xdr:colOff>114300</xdr:colOff>
      <xdr:row>98</xdr:row>
      <xdr:rowOff>56462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13954"/>
          <a:ext cx="889000" cy="4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11854</xdr:rowOff>
    </xdr:from>
    <xdr:to>
      <xdr:col>71</xdr:col>
      <xdr:colOff>177800</xdr:colOff>
      <xdr:row>98</xdr:row>
      <xdr:rowOff>68459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13954"/>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171210</xdr:rowOff>
    </xdr:from>
    <xdr:to>
      <xdr:col>85</xdr:col>
      <xdr:colOff>177800</xdr:colOff>
      <xdr:row>98</xdr:row>
      <xdr:rowOff>101360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146810</xdr:rowOff>
    </xdr:from>
    <xdr:to>
      <xdr:col>81</xdr:col>
      <xdr:colOff>101600</xdr:colOff>
      <xdr:row>98</xdr:row>
      <xdr:rowOff>76960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93487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5662</xdr:rowOff>
    </xdr:from>
    <xdr:to>
      <xdr:col>76</xdr:col>
      <xdr:colOff>165100</xdr:colOff>
      <xdr:row>98</xdr:row>
      <xdr:rowOff>107262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98389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132504</xdr:rowOff>
    </xdr:from>
    <xdr:to>
      <xdr:col>72</xdr:col>
      <xdr:colOff>38100</xdr:colOff>
      <xdr:row>98</xdr:row>
      <xdr:rowOff>62654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6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79181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17659</xdr:rowOff>
    </xdr:from>
    <xdr:to>
      <xdr:col>67</xdr:col>
      <xdr:colOff>101600</xdr:colOff>
      <xdr:row>98</xdr:row>
      <xdr:rowOff>119259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135786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37020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2357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37020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72357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157670</xdr:rowOff>
    </xdr:from>
    <xdr:to>
      <xdr:col>102</xdr:col>
      <xdr:colOff>165100</xdr:colOff>
      <xdr:row>39</xdr:row>
      <xdr:rowOff>87820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78947</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88333" y="676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43859</xdr:rowOff>
    </xdr:from>
    <xdr:to>
      <xdr:col>116</xdr:col>
      <xdr:colOff>63500</xdr:colOff>
      <xdr:row>59</xdr:row>
      <xdr:rowOff>43859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9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43555</xdr:rowOff>
    </xdr:from>
    <xdr:to>
      <xdr:col>111</xdr:col>
      <xdr:colOff>177800</xdr:colOff>
      <xdr:row>59</xdr:row>
      <xdr:rowOff>43859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910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43555</xdr:rowOff>
    </xdr:from>
    <xdr:to>
      <xdr:col>107</xdr:col>
      <xdr:colOff>50800</xdr:colOff>
      <xdr:row>59</xdr:row>
      <xdr:rowOff>43841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5910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41002</xdr:rowOff>
    </xdr:from>
    <xdr:to>
      <xdr:col>102</xdr:col>
      <xdr:colOff>114300</xdr:colOff>
      <xdr:row>59</xdr:row>
      <xdr:rowOff>43841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6552"/>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164509</xdr:rowOff>
    </xdr:from>
    <xdr:to>
      <xdr:col>116</xdr:col>
      <xdr:colOff>114300</xdr:colOff>
      <xdr:row>59</xdr:row>
      <xdr:rowOff>94659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79436</xdr:rowOff>
    </xdr:from>
    <xdr:ext cx="313932"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3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164509</xdr:rowOff>
    </xdr:from>
    <xdr:to>
      <xdr:col>112</xdr:col>
      <xdr:colOff>38100</xdr:colOff>
      <xdr:row>59</xdr:row>
      <xdr:rowOff>94659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85786</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66333" y="10201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164205</xdr:rowOff>
    </xdr:from>
    <xdr:to>
      <xdr:col>107</xdr:col>
      <xdr:colOff>101600</xdr:colOff>
      <xdr:row>59</xdr:row>
      <xdr:rowOff>94355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77333" y="10201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164491</xdr:rowOff>
    </xdr:from>
    <xdr:to>
      <xdr:col>102</xdr:col>
      <xdr:colOff>165100</xdr:colOff>
      <xdr:row>59</xdr:row>
      <xdr:rowOff>94641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85768</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201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161652</xdr:rowOff>
    </xdr:from>
    <xdr:to>
      <xdr:col>98</xdr:col>
      <xdr:colOff>38100</xdr:colOff>
      <xdr:row>59</xdr:row>
      <xdr:rowOff>91802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82929</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41010</xdr:rowOff>
    </xdr:from>
    <xdr:to>
      <xdr:col>116</xdr:col>
      <xdr:colOff>63500</xdr:colOff>
      <xdr:row>76</xdr:row>
      <xdr:rowOff>69422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71210"/>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69422</xdr:rowOff>
    </xdr:from>
    <xdr:to>
      <xdr:col>111</xdr:col>
      <xdr:colOff>177800</xdr:colOff>
      <xdr:row>76</xdr:row>
      <xdr:rowOff>85065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99622"/>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85065</xdr:rowOff>
    </xdr:from>
    <xdr:to>
      <xdr:col>107</xdr:col>
      <xdr:colOff>50800</xdr:colOff>
      <xdr:row>76</xdr:row>
      <xdr:rowOff>165858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15265"/>
          <a:ext cx="889000" cy="8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157824</xdr:rowOff>
    </xdr:from>
    <xdr:to>
      <xdr:col>102</xdr:col>
      <xdr:colOff>114300</xdr:colOff>
      <xdr:row>76</xdr:row>
      <xdr:rowOff>165858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188024"/>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161660</xdr:rowOff>
    </xdr:from>
    <xdr:to>
      <xdr:col>116</xdr:col>
      <xdr:colOff>114300</xdr:colOff>
      <xdr:row>76</xdr:row>
      <xdr:rowOff>91810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140087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18622</xdr:rowOff>
    </xdr:from>
    <xdr:to>
      <xdr:col>112</xdr:col>
      <xdr:colOff>38100</xdr:colOff>
      <xdr:row>76</xdr:row>
      <xdr:rowOff>120222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111349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4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34265</xdr:rowOff>
    </xdr:from>
    <xdr:to>
      <xdr:col>107</xdr:col>
      <xdr:colOff>101600</xdr:colOff>
      <xdr:row>76</xdr:row>
      <xdr:rowOff>135865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126992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5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115058</xdr:rowOff>
    </xdr:from>
    <xdr:to>
      <xdr:col>102</xdr:col>
      <xdr:colOff>165100</xdr:colOff>
      <xdr:row>77</xdr:row>
      <xdr:rowOff>45208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4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36335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3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107024</xdr:rowOff>
    </xdr:from>
    <xdr:to>
      <xdr:col>98</xdr:col>
      <xdr:colOff>38100</xdr:colOff>
      <xdr:row>77</xdr:row>
      <xdr:rowOff>37174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28301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65,811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近年は東京都平均や類似団体平均を下回っている。要因としては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職員数の適正化を進めてきたことが挙げられる。</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107,458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新庁舎家具備品の購入費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133,078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東京都平均及び類似団体平均を下回っている。私立保育所の委託費など例年増加傾向にあ</a:t>
          </a:r>
          <a:r>
            <a:rPr kumimoji="1" lang="ja-JP" altLang="en-US" sz="1100">
              <a:solidFill>
                <a:schemeClr val="dk1"/>
              </a:solidFill>
              <a:effectLst/>
              <a:latin typeface="+mn-lt"/>
              <a:ea typeface="+mn-ea"/>
              <a:cs typeface="+mn-cs"/>
            </a:rPr>
            <a:t>り、令和６年度は</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・補助費は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55,135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85,569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工事費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等が挙げられる。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15,889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依然として類似団体平均を下回っている。要因としては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臨時財政対策債等の借入れを抑制してきたことが挙げられる。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129,500
126,265
11.46
69,671,892
67,555,299
2,058,357
27,627,458
27,521,543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76835</xdr:rowOff>
    </xdr:from>
    <xdr:to>
      <xdr:col>24</xdr:col>
      <xdr:colOff>63500</xdr:colOff>
      <xdr:row>36</xdr:row>
      <xdr:rowOff>119126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06135"/>
          <a:ext cx="838200" cy="3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119126</xdr:rowOff>
    </xdr:from>
    <xdr:to>
      <xdr:col>19</xdr:col>
      <xdr:colOff>177800</xdr:colOff>
      <xdr:row>36</xdr:row>
      <xdr:rowOff>150559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291326"/>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150559</xdr:rowOff>
    </xdr:from>
    <xdr:to>
      <xdr:col>15</xdr:col>
      <xdr:colOff>50800</xdr:colOff>
      <xdr:row>36</xdr:row>
      <xdr:rowOff>152845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32275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135699</xdr:rowOff>
    </xdr:from>
    <xdr:to>
      <xdr:col>10</xdr:col>
      <xdr:colOff>114300</xdr:colOff>
      <xdr:row>36</xdr:row>
      <xdr:rowOff>152845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307899"/>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26035</xdr:rowOff>
    </xdr:from>
    <xdr:to>
      <xdr:col>24</xdr:col>
      <xdr:colOff>114300</xdr:colOff>
      <xdr:row>34</xdr:row>
      <xdr:rowOff>127635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48912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0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68326</xdr:rowOff>
    </xdr:from>
    <xdr:to>
      <xdr:col>20</xdr:col>
      <xdr:colOff>38100</xdr:colOff>
      <xdr:row>36</xdr:row>
      <xdr:rowOff>169926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161053</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99759</xdr:rowOff>
    </xdr:from>
    <xdr:to>
      <xdr:col>15</xdr:col>
      <xdr:colOff>101600</xdr:colOff>
      <xdr:row>37</xdr:row>
      <xdr:rowOff>29909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21036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102045</xdr:rowOff>
    </xdr:from>
    <xdr:to>
      <xdr:col>10</xdr:col>
      <xdr:colOff>165100</xdr:colOff>
      <xdr:row>37</xdr:row>
      <xdr:rowOff>32195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23322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84899</xdr:rowOff>
    </xdr:from>
    <xdr:to>
      <xdr:col>6</xdr:col>
      <xdr:colOff>38100</xdr:colOff>
      <xdr:row>37</xdr:row>
      <xdr:rowOff>15049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2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6176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34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135768</xdr:rowOff>
    </xdr:from>
    <xdr:to>
      <xdr:col>24</xdr:col>
      <xdr:colOff>63500</xdr:colOff>
      <xdr:row>57</xdr:row>
      <xdr:rowOff>102080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36968"/>
          <a:ext cx="838200" cy="1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102080</xdr:rowOff>
    </xdr:from>
    <xdr:to>
      <xdr:col>19</xdr:col>
      <xdr:colOff>177800</xdr:colOff>
      <xdr:row>58</xdr:row>
      <xdr:rowOff>36213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74730"/>
          <a:ext cx="889000" cy="10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131912</xdr:rowOff>
    </xdr:from>
    <xdr:to>
      <xdr:col>15</xdr:col>
      <xdr:colOff>50800</xdr:colOff>
      <xdr:row>58</xdr:row>
      <xdr:rowOff>36213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04562"/>
          <a:ext cx="889000" cy="7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22999</xdr:rowOff>
    </xdr:from>
    <xdr:to>
      <xdr:col>10</xdr:col>
      <xdr:colOff>114300</xdr:colOff>
      <xdr:row>57</xdr:row>
      <xdr:rowOff>131912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4199"/>
          <a:ext cx="889000" cy="28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84968</xdr:rowOff>
    </xdr:from>
    <xdr:to>
      <xdr:col>24</xdr:col>
      <xdr:colOff>114300</xdr:colOff>
      <xdr:row>57</xdr:row>
      <xdr:rowOff>15118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107845</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51280</xdr:rowOff>
    </xdr:from>
    <xdr:to>
      <xdr:col>20</xdr:col>
      <xdr:colOff>38100</xdr:colOff>
      <xdr:row>57</xdr:row>
      <xdr:rowOff>152880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169407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156863</xdr:rowOff>
    </xdr:from>
    <xdr:to>
      <xdr:col>15</xdr:col>
      <xdr:colOff>101600</xdr:colOff>
      <xdr:row>58</xdr:row>
      <xdr:rowOff>87013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78140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81112</xdr:rowOff>
    </xdr:from>
    <xdr:to>
      <xdr:col>10</xdr:col>
      <xdr:colOff>165100</xdr:colOff>
      <xdr:row>58</xdr:row>
      <xdr:rowOff>11262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27789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2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143649</xdr:rowOff>
    </xdr:from>
    <xdr:to>
      <xdr:col>6</xdr:col>
      <xdr:colOff>38100</xdr:colOff>
      <xdr:row>56</xdr:row>
      <xdr:rowOff>73799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64926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15211</xdr:rowOff>
    </xdr:from>
    <xdr:to>
      <xdr:col>24</xdr:col>
      <xdr:colOff>63500</xdr:colOff>
      <xdr:row>76</xdr:row>
      <xdr:rowOff>77048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45411"/>
          <a:ext cx="8382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77048</xdr:rowOff>
    </xdr:from>
    <xdr:to>
      <xdr:col>19</xdr:col>
      <xdr:colOff>177800</xdr:colOff>
      <xdr:row>76</xdr:row>
      <xdr:rowOff>134420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07248"/>
          <a:ext cx="889000" cy="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134420</xdr:rowOff>
    </xdr:from>
    <xdr:to>
      <xdr:col>15</xdr:col>
      <xdr:colOff>50800</xdr:colOff>
      <xdr:row>76</xdr:row>
      <xdr:rowOff>148989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64620"/>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148989</xdr:rowOff>
    </xdr:from>
    <xdr:to>
      <xdr:col>10</xdr:col>
      <xdr:colOff>114300</xdr:colOff>
      <xdr:row>77</xdr:row>
      <xdr:rowOff>117351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79189"/>
          <a:ext cx="889000" cy="1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135862</xdr:rowOff>
    </xdr:from>
    <xdr:to>
      <xdr:col>24</xdr:col>
      <xdr:colOff>114300</xdr:colOff>
      <xdr:row>76</xdr:row>
      <xdr:rowOff>66011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946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158739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26248</xdr:rowOff>
    </xdr:from>
    <xdr:to>
      <xdr:col>20</xdr:col>
      <xdr:colOff>38100</xdr:colOff>
      <xdr:row>76</xdr:row>
      <xdr:rowOff>127848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5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144375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3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83620</xdr:rowOff>
    </xdr:from>
    <xdr:to>
      <xdr:col>15</xdr:col>
      <xdr:colOff>101600</xdr:colOff>
      <xdr:row>77</xdr:row>
      <xdr:rowOff>13770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30297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8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98189</xdr:rowOff>
    </xdr:from>
    <xdr:to>
      <xdr:col>10</xdr:col>
      <xdr:colOff>165100</xdr:colOff>
      <xdr:row>77</xdr:row>
      <xdr:rowOff>28339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44866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0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66551</xdr:rowOff>
    </xdr:from>
    <xdr:to>
      <xdr:col>6</xdr:col>
      <xdr:colOff>38100</xdr:colOff>
      <xdr:row>77</xdr:row>
      <xdr:rowOff>168151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4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126879</xdr:rowOff>
    </xdr:from>
    <xdr:to>
      <xdr:col>24</xdr:col>
      <xdr:colOff>63500</xdr:colOff>
      <xdr:row>96</xdr:row>
      <xdr:rowOff>145014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86079"/>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126879</xdr:rowOff>
    </xdr:from>
    <xdr:to>
      <xdr:col>19</xdr:col>
      <xdr:colOff>177800</xdr:colOff>
      <xdr:row>96</xdr:row>
      <xdr:rowOff>158007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586079"/>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150349</xdr:rowOff>
    </xdr:from>
    <xdr:to>
      <xdr:col>15</xdr:col>
      <xdr:colOff>50800</xdr:colOff>
      <xdr:row>96</xdr:row>
      <xdr:rowOff>158007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09549"/>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150349</xdr:rowOff>
    </xdr:from>
    <xdr:to>
      <xdr:col>10</xdr:col>
      <xdr:colOff>114300</xdr:colOff>
      <xdr:row>97</xdr:row>
      <xdr:rowOff>157702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09549"/>
          <a:ext cx="889000" cy="1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94214</xdr:rowOff>
    </xdr:from>
    <xdr:to>
      <xdr:col>24</xdr:col>
      <xdr:colOff>114300</xdr:colOff>
      <xdr:row>97</xdr:row>
      <xdr:rowOff>24364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117091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40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76079</xdr:rowOff>
    </xdr:from>
    <xdr:to>
      <xdr:col>20</xdr:col>
      <xdr:colOff>38100</xdr:colOff>
      <xdr:row>97</xdr:row>
      <xdr:rowOff>6229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22756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107207</xdr:rowOff>
    </xdr:from>
    <xdr:to>
      <xdr:col>15</xdr:col>
      <xdr:colOff>101600</xdr:colOff>
      <xdr:row>97</xdr:row>
      <xdr:rowOff>37357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28484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99549</xdr:rowOff>
    </xdr:from>
    <xdr:to>
      <xdr:col>10</xdr:col>
      <xdr:colOff>165100</xdr:colOff>
      <xdr:row>97</xdr:row>
      <xdr:rowOff>29699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46226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3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106902</xdr:rowOff>
    </xdr:from>
    <xdr:to>
      <xdr:col>6</xdr:col>
      <xdr:colOff>38100</xdr:colOff>
      <xdr:row>98</xdr:row>
      <xdr:rowOff>37052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28179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3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113411</xdr:rowOff>
    </xdr:from>
    <xdr:to>
      <xdr:col>55</xdr:col>
      <xdr:colOff>0</xdr:colOff>
      <xdr:row>36</xdr:row>
      <xdr:rowOff>5207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114161"/>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5207</xdr:rowOff>
    </xdr:from>
    <xdr:to>
      <xdr:col>50</xdr:col>
      <xdr:colOff>114300</xdr:colOff>
      <xdr:row>36</xdr:row>
      <xdr:rowOff>58928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17740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58928</xdr:rowOff>
    </xdr:from>
    <xdr:to>
      <xdr:col>45</xdr:col>
      <xdr:colOff>177800</xdr:colOff>
      <xdr:row>36</xdr:row>
      <xdr:rowOff>89408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3112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64643</xdr:rowOff>
    </xdr:from>
    <xdr:to>
      <xdr:col>41</xdr:col>
      <xdr:colOff>50800</xdr:colOff>
      <xdr:row>36</xdr:row>
      <xdr:rowOff>89408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3684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62611</xdr:rowOff>
    </xdr:from>
    <xdr:to>
      <xdr:col>55</xdr:col>
      <xdr:colOff>50800</xdr:colOff>
      <xdr:row>35</xdr:row>
      <xdr:rowOff>164211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85488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125857</xdr:rowOff>
    </xdr:from>
    <xdr:to>
      <xdr:col>50</xdr:col>
      <xdr:colOff>165100</xdr:colOff>
      <xdr:row>36</xdr:row>
      <xdr:rowOff>56007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72534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8128</xdr:rowOff>
    </xdr:from>
    <xdr:to>
      <xdr:col>46</xdr:col>
      <xdr:colOff>38100</xdr:colOff>
      <xdr:row>36</xdr:row>
      <xdr:rowOff>109728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126255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38608</xdr:rowOff>
    </xdr:from>
    <xdr:to>
      <xdr:col>41</xdr:col>
      <xdr:colOff>101600</xdr:colOff>
      <xdr:row>36</xdr:row>
      <xdr:rowOff>140208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156735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xdr:rowOff>
    </xdr:from>
    <xdr:to>
      <xdr:col>36</xdr:col>
      <xdr:colOff>165100</xdr:colOff>
      <xdr:row>36</xdr:row>
      <xdr:rowOff>115443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131970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76881</xdr:rowOff>
    </xdr:from>
    <xdr:to>
      <xdr:col>55</xdr:col>
      <xdr:colOff>0</xdr:colOff>
      <xdr:row>58</xdr:row>
      <xdr:rowOff>99923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20981"/>
          <a:ext cx="8382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76881</xdr:rowOff>
    </xdr:from>
    <xdr:to>
      <xdr:col>50</xdr:col>
      <xdr:colOff>114300</xdr:colOff>
      <xdr:row>58</xdr:row>
      <xdr:rowOff>94848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20981"/>
          <a:ext cx="889000" cy="1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94848</xdr:rowOff>
    </xdr:from>
    <xdr:to>
      <xdr:col>45</xdr:col>
      <xdr:colOff>177800</xdr:colOff>
      <xdr:row>58</xdr:row>
      <xdr:rowOff>112360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38948"/>
          <a:ext cx="8890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112360</xdr:rowOff>
    </xdr:from>
    <xdr:to>
      <xdr:col>41</xdr:col>
      <xdr:colOff>50800</xdr:colOff>
      <xdr:row>58</xdr:row>
      <xdr:rowOff>113411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5646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49123</xdr:rowOff>
    </xdr:from>
    <xdr:to>
      <xdr:col>55</xdr:col>
      <xdr:colOff>50800</xdr:colOff>
      <xdr:row>58</xdr:row>
      <xdr:rowOff>150723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135500</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08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26081</xdr:rowOff>
    </xdr:from>
    <xdr:to>
      <xdr:col>50</xdr:col>
      <xdr:colOff>165100</xdr:colOff>
      <xdr:row>58</xdr:row>
      <xdr:rowOff>127681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118808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6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44048</xdr:rowOff>
    </xdr:from>
    <xdr:to>
      <xdr:col>46</xdr:col>
      <xdr:colOff>38100</xdr:colOff>
      <xdr:row>58</xdr:row>
      <xdr:rowOff>145648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136775</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08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61560</xdr:rowOff>
    </xdr:from>
    <xdr:to>
      <xdr:col>41</xdr:col>
      <xdr:colOff>101600</xdr:colOff>
      <xdr:row>58</xdr:row>
      <xdr:rowOff>163160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154287</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62611</xdr:rowOff>
    </xdr:from>
    <xdr:to>
      <xdr:col>36</xdr:col>
      <xdr:colOff>165100</xdr:colOff>
      <xdr:row>58</xdr:row>
      <xdr:rowOff>164211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155338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99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138881</xdr:rowOff>
    </xdr:from>
    <xdr:to>
      <xdr:col>55</xdr:col>
      <xdr:colOff>0</xdr:colOff>
      <xdr:row>79</xdr:row>
      <xdr:rowOff>26543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11981"/>
          <a:ext cx="838200" cy="5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146386</xdr:rowOff>
    </xdr:from>
    <xdr:to>
      <xdr:col>50</xdr:col>
      <xdr:colOff>114300</xdr:colOff>
      <xdr:row>79</xdr:row>
      <xdr:rowOff>26543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19486"/>
          <a:ext cx="889000" cy="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44774</xdr:rowOff>
    </xdr:from>
    <xdr:to>
      <xdr:col>45</xdr:col>
      <xdr:colOff>177800</xdr:colOff>
      <xdr:row>78</xdr:row>
      <xdr:rowOff>146386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17874"/>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44774</xdr:rowOff>
    </xdr:from>
    <xdr:to>
      <xdr:col>41</xdr:col>
      <xdr:colOff>50800</xdr:colOff>
      <xdr:row>78</xdr:row>
      <xdr:rowOff>159550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17874"/>
          <a:ext cx="889000" cy="1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88081</xdr:rowOff>
    </xdr:from>
    <xdr:to>
      <xdr:col>55</xdr:col>
      <xdr:colOff>50800</xdr:colOff>
      <xdr:row>79</xdr:row>
      <xdr:rowOff>18231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3008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7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147193</xdr:rowOff>
    </xdr:from>
    <xdr:to>
      <xdr:col>50</xdr:col>
      <xdr:colOff>165100</xdr:colOff>
      <xdr:row>79</xdr:row>
      <xdr:rowOff>77343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68470</xdr:rowOff>
    </xdr:from>
    <xdr:ext cx="378565"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50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95586</xdr:rowOff>
    </xdr:from>
    <xdr:to>
      <xdr:col>46</xdr:col>
      <xdr:colOff>38100</xdr:colOff>
      <xdr:row>79</xdr:row>
      <xdr:rowOff>25736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16863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165424</xdr:rowOff>
    </xdr:from>
    <xdr:to>
      <xdr:col>41</xdr:col>
      <xdr:colOff>101600</xdr:colOff>
      <xdr:row>78</xdr:row>
      <xdr:rowOff>95574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86701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5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108750</xdr:rowOff>
    </xdr:from>
    <xdr:to>
      <xdr:col>36</xdr:col>
      <xdr:colOff>165100</xdr:colOff>
      <xdr:row>79</xdr:row>
      <xdr:rowOff>38900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30027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100037</xdr:rowOff>
    </xdr:from>
    <xdr:to>
      <xdr:col>55</xdr:col>
      <xdr:colOff>0</xdr:colOff>
      <xdr:row>96</xdr:row>
      <xdr:rowOff>112592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59237"/>
          <a:ext cx="8382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88303</xdr:rowOff>
    </xdr:from>
    <xdr:to>
      <xdr:col>50</xdr:col>
      <xdr:colOff>114300</xdr:colOff>
      <xdr:row>96</xdr:row>
      <xdr:rowOff>100037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47503"/>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88303</xdr:rowOff>
    </xdr:from>
    <xdr:to>
      <xdr:col>45</xdr:col>
      <xdr:colOff>177800</xdr:colOff>
      <xdr:row>96</xdr:row>
      <xdr:rowOff>133852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47503"/>
          <a:ext cx="889000" cy="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97143</xdr:rowOff>
    </xdr:from>
    <xdr:to>
      <xdr:col>41</xdr:col>
      <xdr:colOff>50800</xdr:colOff>
      <xdr:row>96</xdr:row>
      <xdr:rowOff>133852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56343"/>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61792</xdr:rowOff>
    </xdr:from>
    <xdr:to>
      <xdr:col>55</xdr:col>
      <xdr:colOff>50800</xdr:colOff>
      <xdr:row>96</xdr:row>
      <xdr:rowOff>163392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84669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7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49237</xdr:rowOff>
    </xdr:from>
    <xdr:to>
      <xdr:col>50</xdr:col>
      <xdr:colOff>165100</xdr:colOff>
      <xdr:row>96</xdr:row>
      <xdr:rowOff>150837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167364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37503</xdr:rowOff>
    </xdr:from>
    <xdr:to>
      <xdr:col>46</xdr:col>
      <xdr:colOff>38100</xdr:colOff>
      <xdr:row>96</xdr:row>
      <xdr:rowOff>139103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155630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83052</xdr:rowOff>
    </xdr:from>
    <xdr:to>
      <xdr:col>41</xdr:col>
      <xdr:colOff>101600</xdr:colOff>
      <xdr:row>97</xdr:row>
      <xdr:rowOff>13202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29729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3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46343</xdr:rowOff>
    </xdr:from>
    <xdr:to>
      <xdr:col>36</xdr:col>
      <xdr:colOff>165100</xdr:colOff>
      <xdr:row>96</xdr:row>
      <xdr:rowOff>147943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164470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118577</xdr:rowOff>
    </xdr:from>
    <xdr:to>
      <xdr:col>85</xdr:col>
      <xdr:colOff>127000</xdr:colOff>
      <xdr:row>36</xdr:row>
      <xdr:rowOff>145735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19327"/>
          <a:ext cx="838200" cy="19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145735</xdr:rowOff>
    </xdr:from>
    <xdr:to>
      <xdr:col>81</xdr:col>
      <xdr:colOff>50800</xdr:colOff>
      <xdr:row>37</xdr:row>
      <xdr:rowOff>32898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1793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13330</xdr:rowOff>
    </xdr:from>
    <xdr:to>
      <xdr:col>76</xdr:col>
      <xdr:colOff>114300</xdr:colOff>
      <xdr:row>37</xdr:row>
      <xdr:rowOff>32898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56980"/>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13330</xdr:rowOff>
    </xdr:from>
    <xdr:to>
      <xdr:col>71</xdr:col>
      <xdr:colOff>177800</xdr:colOff>
      <xdr:row>37</xdr:row>
      <xdr:rowOff>14062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5698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67777</xdr:rowOff>
    </xdr:from>
    <xdr:to>
      <xdr:col>85</xdr:col>
      <xdr:colOff>177800</xdr:colOff>
      <xdr:row>35</xdr:row>
      <xdr:rowOff>169377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90654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1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94935</xdr:rowOff>
    </xdr:from>
    <xdr:to>
      <xdr:col>81</xdr:col>
      <xdr:colOff>101600</xdr:colOff>
      <xdr:row>37</xdr:row>
      <xdr:rowOff>25085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5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153548</xdr:rowOff>
    </xdr:from>
    <xdr:to>
      <xdr:col>76</xdr:col>
      <xdr:colOff>165100</xdr:colOff>
      <xdr:row>37</xdr:row>
      <xdr:rowOff>83698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74825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133980</xdr:rowOff>
    </xdr:from>
    <xdr:to>
      <xdr:col>72</xdr:col>
      <xdr:colOff>38100</xdr:colOff>
      <xdr:row>37</xdr:row>
      <xdr:rowOff>64130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55257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9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134712</xdr:rowOff>
    </xdr:from>
    <xdr:to>
      <xdr:col>67</xdr:col>
      <xdr:colOff>101600</xdr:colOff>
      <xdr:row>37</xdr:row>
      <xdr:rowOff>64862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55989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9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134488</xdr:rowOff>
    </xdr:from>
    <xdr:to>
      <xdr:col>85</xdr:col>
      <xdr:colOff>127000</xdr:colOff>
      <xdr:row>56</xdr:row>
      <xdr:rowOff>168504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64238"/>
          <a:ext cx="838200" cy="2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168504</xdr:rowOff>
    </xdr:from>
    <xdr:to>
      <xdr:col>81</xdr:col>
      <xdr:colOff>50800</xdr:colOff>
      <xdr:row>57</xdr:row>
      <xdr:rowOff>159542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69704"/>
          <a:ext cx="889000" cy="16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159542</xdr:rowOff>
    </xdr:from>
    <xdr:to>
      <xdr:col>76</xdr:col>
      <xdr:colOff>114300</xdr:colOff>
      <xdr:row>58</xdr:row>
      <xdr:rowOff>22908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32192"/>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82687</xdr:rowOff>
    </xdr:from>
    <xdr:to>
      <xdr:col>71</xdr:col>
      <xdr:colOff>177800</xdr:colOff>
      <xdr:row>58</xdr:row>
      <xdr:rowOff>22908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83887"/>
          <a:ext cx="889000" cy="2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83688</xdr:rowOff>
    </xdr:from>
    <xdr:to>
      <xdr:col>85</xdr:col>
      <xdr:colOff>177800</xdr:colOff>
      <xdr:row>56</xdr:row>
      <xdr:rowOff>13838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106565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117704</xdr:rowOff>
    </xdr:from>
    <xdr:to>
      <xdr:col>81</xdr:col>
      <xdr:colOff>101600</xdr:colOff>
      <xdr:row>57</xdr:row>
      <xdr:rowOff>47854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64381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108742</xdr:rowOff>
    </xdr:from>
    <xdr:to>
      <xdr:col>76</xdr:col>
      <xdr:colOff>165100</xdr:colOff>
      <xdr:row>58</xdr:row>
      <xdr:rowOff>38892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8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55419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5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143558</xdr:rowOff>
    </xdr:from>
    <xdr:to>
      <xdr:col>72</xdr:col>
      <xdr:colOff>38100</xdr:colOff>
      <xdr:row>58</xdr:row>
      <xdr:rowOff>73708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1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64835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0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31887</xdr:rowOff>
    </xdr:from>
    <xdr:to>
      <xdr:col>67</xdr:col>
      <xdr:colOff>101600</xdr:colOff>
      <xdr:row>56</xdr:row>
      <xdr:rowOff>133487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150014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23457</xdr:rowOff>
    </xdr:from>
    <xdr:to>
      <xdr:col>85</xdr:col>
      <xdr:colOff>127000</xdr:colOff>
      <xdr:row>78</xdr:row>
      <xdr:rowOff>25228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96557"/>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25228</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98328"/>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25000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144107</xdr:rowOff>
    </xdr:from>
    <xdr:to>
      <xdr:col>85</xdr:col>
      <xdr:colOff>177800</xdr:colOff>
      <xdr:row>78</xdr:row>
      <xdr:rowOff>74257</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13932"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145878</xdr:rowOff>
    </xdr:from>
    <xdr:to>
      <xdr:col>81</xdr:col>
      <xdr:colOff>101600</xdr:colOff>
      <xdr:row>78</xdr:row>
      <xdr:rowOff>76028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67155</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145650</xdr:rowOff>
    </xdr:from>
    <xdr:to>
      <xdr:col>67</xdr:col>
      <xdr:colOff>101600</xdr:colOff>
      <xdr:row>78</xdr:row>
      <xdr:rowOff>75800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66927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79730</xdr:rowOff>
    </xdr:from>
    <xdr:to>
      <xdr:col>85</xdr:col>
      <xdr:colOff>127000</xdr:colOff>
      <xdr:row>97</xdr:row>
      <xdr:rowOff>84665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10380"/>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79254</xdr:rowOff>
    </xdr:from>
    <xdr:to>
      <xdr:col>81</xdr:col>
      <xdr:colOff>50800</xdr:colOff>
      <xdr:row>97</xdr:row>
      <xdr:rowOff>79730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0990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79254</xdr:rowOff>
    </xdr:from>
    <xdr:to>
      <xdr:col>76</xdr:col>
      <xdr:colOff>114300</xdr:colOff>
      <xdr:row>97</xdr:row>
      <xdr:rowOff>87751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09904"/>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87751</xdr:rowOff>
    </xdr:from>
    <xdr:to>
      <xdr:col>71</xdr:col>
      <xdr:colOff>177800</xdr:colOff>
      <xdr:row>97</xdr:row>
      <xdr:rowOff>97885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18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33865</xdr:rowOff>
    </xdr:from>
    <xdr:to>
      <xdr:col>85</xdr:col>
      <xdr:colOff>177800</xdr:colOff>
      <xdr:row>97</xdr:row>
      <xdr:rowOff>135465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120242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28930</xdr:rowOff>
    </xdr:from>
    <xdr:to>
      <xdr:col>81</xdr:col>
      <xdr:colOff>101600</xdr:colOff>
      <xdr:row>97</xdr:row>
      <xdr:rowOff>130530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121657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5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28454</xdr:rowOff>
    </xdr:from>
    <xdr:to>
      <xdr:col>76</xdr:col>
      <xdr:colOff>165100</xdr:colOff>
      <xdr:row>97</xdr:row>
      <xdr:rowOff>130054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121181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36951</xdr:rowOff>
    </xdr:from>
    <xdr:to>
      <xdr:col>72</xdr:col>
      <xdr:colOff>38100</xdr:colOff>
      <xdr:row>97</xdr:row>
      <xdr:rowOff>138551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129678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47085</xdr:rowOff>
    </xdr:from>
    <xdr:to>
      <xdr:col>67</xdr:col>
      <xdr:colOff>101600</xdr:colOff>
      <xdr:row>97</xdr:row>
      <xdr:rowOff>148685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139812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7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111,032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新庁舎建設事業に係る</a:t>
          </a:r>
          <a:r>
            <a:rPr kumimoji="1" lang="ja-JP" altLang="en-US" sz="1100">
              <a:solidFill>
                <a:schemeClr val="dk1"/>
              </a:solidFill>
              <a:effectLst/>
              <a:latin typeface="+mn-lt"/>
              <a:ea typeface="+mn-ea"/>
              <a:cs typeface="+mn-cs"/>
            </a:rPr>
            <a:t>工事費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等が挙げられる。</a:t>
          </a:r>
          <a:endParaRPr lang="ja-JP" altLang="ja-JP" sz="1400">
            <a:effectLst/>
          </a:endParaRPr>
        </a:p>
        <a:p>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221,337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類似団体平均は上回っているが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東京都平均は下回っている。私立保育所の委託費や障害者自立支援給付費の増など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例年増加傾向にある。</a:t>
          </a:r>
          <a:endParaRPr lang="ja-JP" altLang="ja-JP" sz="1400">
            <a:effectLst/>
          </a:endParaRPr>
        </a:p>
        <a:p>
          <a:r>
            <a:rPr kumimoji="1" lang="ja-JP" altLang="ja-JP" sz="1100">
              <a:solidFill>
                <a:schemeClr val="dk1"/>
              </a:solidFill>
              <a:effectLst/>
              <a:latin typeface="+mn-lt"/>
              <a:ea typeface="+mn-ea"/>
              <a:cs typeface="+mn-cs"/>
            </a:rPr>
            <a:t>・衛生費は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41,721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東京都平均及び類似団体平均を上回っている。</a:t>
          </a:r>
          <a:r>
            <a:rPr kumimoji="1" lang="ja-JP" altLang="en-US" sz="1100">
              <a:solidFill>
                <a:schemeClr val="dk1"/>
              </a:solidFill>
              <a:effectLst/>
              <a:latin typeface="+mn-lt"/>
              <a:ea typeface="+mn-ea"/>
              <a:cs typeface="+mn-cs"/>
            </a:rPr>
            <a:t>湖南衛生組合加入負担金</a:t>
          </a:r>
          <a:r>
            <a:rPr kumimoji="1" lang="ja-JP" altLang="ja-JP" sz="1100">
              <a:solidFill>
                <a:schemeClr val="dk1"/>
              </a:solidFill>
              <a:effectLst/>
              <a:latin typeface="+mn-lt"/>
              <a:ea typeface="+mn-ea"/>
              <a:cs typeface="+mn-cs"/>
            </a:rPr>
            <a:t>の減等により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前年度よりも減少している。</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43,423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東京都平均及び類似団体平均を上回っている。公共施設整備基金積立金が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一方で</a:t>
          </a:r>
          <a:r>
            <a:rPr kumimoji="1" lang="ja-JP" altLang="en-US" sz="1100">
              <a:solidFill>
                <a:schemeClr val="dk1"/>
              </a:solidFill>
              <a:effectLst/>
              <a:latin typeface="+mn-lt"/>
              <a:ea typeface="+mn-ea"/>
              <a:cs typeface="+mn-cs"/>
            </a:rPr>
            <a:t>、都市公園整備に係る用地買収費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等の影響が大きく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62,728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類似団体平均は上回っているが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東京都平均は下回っている。小学校の校舎増築工事費の増等により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前年度よりも増加している。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15,889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依然として類似団体平均を下回っている。要因としては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臨時財政対策債等の借入れを抑制してきたことが挙げられる。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分子となる実質収支額が前年度と比較して約</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百万円増加しており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％となった。また実質単年度収支については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財政調整基金の積立額が取崩額を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前年度比約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百万円の減とな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比率としては</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前年度と同様</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年度も全会計について実質収支額が赤字となったものはなかった。</a:t>
          </a:r>
          <a:endParaRPr lang="ja-JP" altLang="ja-JP" sz="1400">
            <a:effectLst/>
          </a:endParaRPr>
        </a:p>
        <a:p>
          <a:r>
            <a:rPr kumimoji="1" lang="ja-JP" altLang="ja-JP" sz="1100">
              <a:solidFill>
                <a:schemeClr val="dk1"/>
              </a:solidFill>
              <a:effectLst/>
              <a:latin typeface="+mn-lt"/>
              <a:ea typeface="+mn-ea"/>
              <a:cs typeface="+mn-cs"/>
            </a:rPr>
            <a:t>　一般会計においては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歳入歳出ともに令和５年度より増となっており、歳入の増（</a:t>
          </a:r>
          <a:r>
            <a:rPr kumimoji="1" lang="en-US" altLang="ja-JP" sz="1100">
              <a:solidFill>
                <a:schemeClr val="dk1"/>
              </a:solidFill>
              <a:effectLst/>
              <a:latin typeface="+mn-lt"/>
              <a:ea typeface="+mn-ea"/>
              <a:cs typeface="+mn-cs"/>
            </a:rPr>
            <a:t>7,796</a:t>
          </a:r>
          <a:r>
            <a:rPr kumimoji="1" lang="ja-JP" altLang="en-US" sz="1100">
              <a:solidFill>
                <a:schemeClr val="dk1"/>
              </a:solidFill>
              <a:effectLst/>
              <a:latin typeface="+mn-lt"/>
              <a:ea typeface="+mn-ea"/>
              <a:cs typeface="+mn-cs"/>
            </a:rPr>
            <a:t>百万円）が歳出の増（</a:t>
          </a:r>
          <a:r>
            <a:rPr kumimoji="1" lang="en-US" altLang="ja-JP" sz="1100">
              <a:solidFill>
                <a:schemeClr val="dk1"/>
              </a:solidFill>
              <a:effectLst/>
              <a:latin typeface="+mn-lt"/>
              <a:ea typeface="+mn-ea"/>
              <a:cs typeface="+mn-cs"/>
            </a:rPr>
            <a:t>7,729</a:t>
          </a:r>
          <a:r>
            <a:rPr kumimoji="1" lang="ja-JP" altLang="en-US" sz="1100">
              <a:solidFill>
                <a:schemeClr val="dk1"/>
              </a:solidFill>
              <a:effectLst/>
              <a:latin typeface="+mn-lt"/>
              <a:ea typeface="+mn-ea"/>
              <a:cs typeface="+mn-cs"/>
            </a:rPr>
            <a:t>百万円）を上回ったことにより、実質収支額が</a:t>
          </a:r>
          <a:r>
            <a:rPr kumimoji="1" lang="en-US" altLang="ja-JP" sz="1100">
              <a:solidFill>
                <a:schemeClr val="dk1"/>
              </a:solidFill>
              <a:effectLst/>
              <a:latin typeface="+mn-lt"/>
              <a:ea typeface="+mn-ea"/>
              <a:cs typeface="+mn-cs"/>
            </a:rPr>
            <a:t>206</a:t>
          </a:r>
          <a:r>
            <a:rPr kumimoji="1" lang="ja-JP" altLang="en-US" sz="1100">
              <a:solidFill>
                <a:schemeClr val="dk1"/>
              </a:solidFill>
              <a:effectLst/>
              <a:latin typeface="+mn-lt"/>
              <a:ea typeface="+mn-ea"/>
              <a:cs typeface="+mn-cs"/>
            </a:rPr>
            <a:t>百万円増になったことが要因として挙げられる。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69671892</v>
      </c>
      <c r="BO4" s="436"/>
      <c r="BP4" s="436"/>
      <c r="BQ4" s="436"/>
      <c r="BR4" s="436"/>
      <c r="BS4" s="436"/>
      <c r="BT4" s="436"/>
      <c r="BU4" s="437"/>
      <c r="BV4" s="435">
        <v>61875819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6.9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67555299</v>
      </c>
      <c r="BO5" s="407"/>
      <c r="BP5" s="407"/>
      <c r="BQ5" s="407"/>
      <c r="BR5" s="407"/>
      <c r="BS5" s="407"/>
      <c r="BT5" s="407"/>
      <c r="BU5" s="408"/>
      <c r="BV5" s="406">
        <v>59826565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95.7</v>
      </c>
      <c r="CU5" s="404"/>
      <c r="CV5" s="404"/>
      <c r="CW5" s="404"/>
      <c r="CX5" s="404"/>
      <c r="CY5" s="404"/>
      <c r="CZ5" s="404"/>
      <c r="DA5" s="405"/>
      <c r="DB5" s="403">
        <v>95.7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2116593</v>
      </c>
      <c r="BO6" s="407"/>
      <c r="BP6" s="407"/>
      <c r="BQ6" s="407"/>
      <c r="BR6" s="407"/>
      <c r="BS6" s="407"/>
      <c r="BT6" s="407"/>
      <c r="BU6" s="408"/>
      <c r="BV6" s="406">
        <v>2049254</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95.7</v>
      </c>
      <c r="CU6" s="550"/>
      <c r="CV6" s="550"/>
      <c r="CW6" s="550"/>
      <c r="CX6" s="550"/>
      <c r="CY6" s="550"/>
      <c r="CZ6" s="550"/>
      <c r="DA6" s="551"/>
      <c r="DB6" s="549">
        <v>95.7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58236</v>
      </c>
      <c r="BO7" s="407"/>
      <c r="BP7" s="407"/>
      <c r="BQ7" s="407"/>
      <c r="BR7" s="407"/>
      <c r="BS7" s="407"/>
      <c r="BT7" s="407"/>
      <c r="BU7" s="408"/>
      <c r="BV7" s="406">
        <v>196481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27627458</v>
      </c>
      <c r="CU7" s="407"/>
      <c r="CV7" s="407"/>
      <c r="CW7" s="407"/>
      <c r="CX7" s="407"/>
      <c r="CY7" s="407"/>
      <c r="CZ7" s="407"/>
      <c r="DA7" s="408"/>
      <c r="DB7" s="406">
        <v>26724955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2058357</v>
      </c>
      <c r="BO8" s="407"/>
      <c r="BP8" s="407"/>
      <c r="BQ8" s="407"/>
      <c r="BR8" s="407"/>
      <c r="BS8" s="407"/>
      <c r="BT8" s="407"/>
      <c r="BU8" s="408"/>
      <c r="BV8" s="406">
        <v>1852773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1.06</v>
      </c>
      <c r="CU8" s="510"/>
      <c r="CV8" s="510"/>
      <c r="CW8" s="510"/>
      <c r="CX8" s="510"/>
      <c r="CY8" s="510"/>
      <c r="CZ8" s="510"/>
      <c r="DA8" s="511"/>
      <c r="DB8" s="509">
        <v>1.03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129242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205584</v>
      </c>
      <c r="BO9" s="407"/>
      <c r="BP9" s="407"/>
      <c r="BQ9" s="407"/>
      <c r="BR9" s="407"/>
      <c r="BS9" s="407"/>
      <c r="BT9" s="407"/>
      <c r="BU9" s="408"/>
      <c r="BV9" s="406">
        <v>-772727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5.3</v>
      </c>
      <c r="CU9" s="404"/>
      <c r="CV9" s="404"/>
      <c r="CW9" s="404"/>
      <c r="CX9" s="404"/>
      <c r="CY9" s="404"/>
      <c r="CZ9" s="404"/>
      <c r="DA9" s="405"/>
      <c r="DB9" s="403">
        <v>5.8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122742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927845</v>
      </c>
      <c r="BO10" s="407"/>
      <c r="BP10" s="407"/>
      <c r="BQ10" s="407"/>
      <c r="BR10" s="407"/>
      <c r="BS10" s="407"/>
      <c r="BT10" s="407"/>
      <c r="BU10" s="408"/>
      <c r="BV10" s="406">
        <v>643722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129500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1922572</v>
      </c>
      <c r="BO12" s="407"/>
      <c r="BP12" s="407"/>
      <c r="BQ12" s="407"/>
      <c r="BR12" s="407"/>
      <c r="BS12" s="407"/>
      <c r="BT12" s="407"/>
      <c r="BU12" s="408"/>
      <c r="BV12" s="406">
        <v>655333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126265</v>
      </c>
      <c r="S13" s="494"/>
      <c r="T13" s="494"/>
      <c r="U13" s="494"/>
      <c r="V13" s="495"/>
      <c r="W13" s="496" t="s">
        <v>131</v>
      </c>
      <c r="X13" s="392"/>
      <c r="Y13" s="392"/>
      <c r="Z13" s="392"/>
      <c r="AA13" s="392"/>
      <c r="AB13" s="393"/>
      <c r="AC13" s="359">
        <v>425</v>
      </c>
      <c r="AD13" s="360"/>
      <c r="AE13" s="360"/>
      <c r="AF13" s="360"/>
      <c r="AG13" s="361"/>
      <c r="AH13" s="359">
        <v>440</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-789143</v>
      </c>
      <c r="BO13" s="407"/>
      <c r="BP13" s="407"/>
      <c r="BQ13" s="407"/>
      <c r="BR13" s="407"/>
      <c r="BS13" s="407"/>
      <c r="BT13" s="407"/>
      <c r="BU13" s="408"/>
      <c r="BV13" s="406">
        <v>-784338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2.1</v>
      </c>
      <c r="CU13" s="404"/>
      <c r="CV13" s="404"/>
      <c r="CW13" s="404"/>
      <c r="CX13" s="404"/>
      <c r="CY13" s="404"/>
      <c r="CZ13" s="404"/>
      <c r="DA13" s="405"/>
      <c r="DB13" s="403">
        <v>1.2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128762</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54.7</v>
      </c>
      <c r="CU14" s="504"/>
      <c r="CV14" s="504"/>
      <c r="CW14" s="504"/>
      <c r="CX14" s="504"/>
      <c r="CY14" s="504"/>
      <c r="CZ14" s="504"/>
      <c r="DA14" s="505"/>
      <c r="DB14" s="503">
        <v>15.3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125976</v>
      </c>
      <c r="S15" s="494"/>
      <c r="T15" s="494"/>
      <c r="U15" s="494"/>
      <c r="V15" s="495"/>
      <c r="W15" s="496" t="s">
        <v>137</v>
      </c>
      <c r="X15" s="392"/>
      <c r="Y15" s="392"/>
      <c r="Z15" s="392"/>
      <c r="AA15" s="392"/>
      <c r="AB15" s="393"/>
      <c r="AC15" s="359">
        <v>7751</v>
      </c>
      <c r="AD15" s="360"/>
      <c r="AE15" s="360"/>
      <c r="AF15" s="360"/>
      <c r="AG15" s="361"/>
      <c r="AH15" s="359">
        <v>7818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21296730</v>
      </c>
      <c r="BO15" s="436"/>
      <c r="BP15" s="436"/>
      <c r="BQ15" s="436"/>
      <c r="BR15" s="436"/>
      <c r="BS15" s="436"/>
      <c r="BT15" s="436"/>
      <c r="BU15" s="437"/>
      <c r="BV15" s="435">
        <v>20644595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14.6</v>
      </c>
      <c r="AD16" s="487"/>
      <c r="AE16" s="487"/>
      <c r="AF16" s="487"/>
      <c r="AG16" s="488"/>
      <c r="AH16" s="486">
        <v>15.8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19831086</v>
      </c>
      <c r="BO16" s="407"/>
      <c r="BP16" s="407"/>
      <c r="BQ16" s="407"/>
      <c r="BR16" s="407"/>
      <c r="BS16" s="407"/>
      <c r="BT16" s="407"/>
      <c r="BU16" s="408"/>
      <c r="BV16" s="406">
        <v>19353707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44904</v>
      </c>
      <c r="AD17" s="360"/>
      <c r="AE17" s="360"/>
      <c r="AF17" s="360"/>
      <c r="AG17" s="361"/>
      <c r="AH17" s="359">
        <v>41364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27627458</v>
      </c>
      <c r="BO17" s="407"/>
      <c r="BP17" s="407"/>
      <c r="BQ17" s="407"/>
      <c r="BR17" s="407"/>
      <c r="BS17" s="407"/>
      <c r="BT17" s="407"/>
      <c r="BU17" s="408"/>
      <c r="BV17" s="406">
        <v>26724955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11.46</v>
      </c>
      <c r="M18" s="459"/>
      <c r="N18" s="459"/>
      <c r="O18" s="459"/>
      <c r="P18" s="459"/>
      <c r="Q18" s="459"/>
      <c r="R18" s="460"/>
      <c r="S18" s="460"/>
      <c r="T18" s="460"/>
      <c r="U18" s="460"/>
      <c r="V18" s="461"/>
      <c r="W18" s="477"/>
      <c r="X18" s="478"/>
      <c r="Y18" s="478"/>
      <c r="Z18" s="478"/>
      <c r="AA18" s="478"/>
      <c r="AB18" s="502"/>
      <c r="AC18" s="376">
        <v>84.6</v>
      </c>
      <c r="AD18" s="377"/>
      <c r="AE18" s="377"/>
      <c r="AF18" s="377"/>
      <c r="AG18" s="462"/>
      <c r="AH18" s="376">
        <v>83.4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27600182</v>
      </c>
      <c r="BO18" s="407"/>
      <c r="BP18" s="407"/>
      <c r="BQ18" s="407"/>
      <c r="BR18" s="407"/>
      <c r="BS18" s="407"/>
      <c r="BT18" s="407"/>
      <c r="BU18" s="408"/>
      <c r="BV18" s="406">
        <v>26147065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11278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38625040</v>
      </c>
      <c r="BO19" s="407"/>
      <c r="BP19" s="407"/>
      <c r="BQ19" s="407"/>
      <c r="BR19" s="407"/>
      <c r="BS19" s="407"/>
      <c r="BT19" s="407"/>
      <c r="BU19" s="408"/>
      <c r="BV19" s="406">
        <v>36111903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63962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27521543</v>
      </c>
      <c r="BO22" s="436"/>
      <c r="BP22" s="436"/>
      <c r="BQ22" s="436"/>
      <c r="BR22" s="436"/>
      <c r="BS22" s="436"/>
      <c r="BT22" s="436"/>
      <c r="BU22" s="437"/>
      <c r="BV22" s="435">
        <v>23239513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4492876</v>
      </c>
      <c r="BO23" s="407"/>
      <c r="BP23" s="407"/>
      <c r="BQ23" s="407"/>
      <c r="BR23" s="407"/>
      <c r="BS23" s="407"/>
      <c r="BT23" s="407"/>
      <c r="BU23" s="408"/>
      <c r="BV23" s="406">
        <v>4419566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631</v>
      </c>
      <c r="AI24" s="360"/>
      <c r="AJ24" s="360"/>
      <c r="AK24" s="360"/>
      <c r="AL24" s="361"/>
      <c r="AM24" s="359">
        <v>2068418</v>
      </c>
      <c r="AN24" s="360"/>
      <c r="AO24" s="360"/>
      <c r="AP24" s="360"/>
      <c r="AQ24" s="360"/>
      <c r="AR24" s="361"/>
      <c r="AS24" s="359">
        <v>3278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27046688</v>
      </c>
      <c r="BO24" s="407"/>
      <c r="BP24" s="407"/>
      <c r="BQ24" s="407"/>
      <c r="BR24" s="407"/>
      <c r="BS24" s="407"/>
      <c r="BT24" s="407"/>
      <c r="BU24" s="408"/>
      <c r="BV24" s="406">
        <v>22498174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29456442</v>
      </c>
      <c r="BO25" s="436"/>
      <c r="BP25" s="436"/>
      <c r="BQ25" s="436"/>
      <c r="BR25" s="436"/>
      <c r="BS25" s="436"/>
      <c r="BT25" s="436"/>
      <c r="BU25" s="437"/>
      <c r="BV25" s="435">
        <v>33473989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7100</v>
      </c>
      <c r="R26" s="360"/>
      <c r="S26" s="360"/>
      <c r="T26" s="360"/>
      <c r="U26" s="360"/>
      <c r="V26" s="361"/>
      <c r="W26" s="449"/>
      <c r="X26" s="386"/>
      <c r="Y26" s="387"/>
      <c r="Z26" s="362" t="s">
        <v>168</v>
      </c>
      <c r="AA26" s="417"/>
      <c r="AB26" s="417"/>
      <c r="AC26" s="417"/>
      <c r="AD26" s="417"/>
      <c r="AE26" s="417"/>
      <c r="AF26" s="417"/>
      <c r="AG26" s="418"/>
      <c r="AH26" s="359">
        <v>27</v>
      </c>
      <c r="AI26" s="360"/>
      <c r="AJ26" s="360"/>
      <c r="AK26" s="360"/>
      <c r="AL26" s="361"/>
      <c r="AM26" s="359">
        <v>88614</v>
      </c>
      <c r="AN26" s="360"/>
      <c r="AO26" s="360"/>
      <c r="AP26" s="360"/>
      <c r="AQ26" s="360"/>
      <c r="AR26" s="361"/>
      <c r="AS26" s="359">
        <v>3282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170000</v>
      </c>
      <c r="BO26" s="407"/>
      <c r="BP26" s="407"/>
      <c r="BQ26" s="407"/>
      <c r="BR26" s="407"/>
      <c r="BS26" s="407"/>
      <c r="BT26" s="407"/>
      <c r="BU26" s="408"/>
      <c r="BV26" s="406">
        <v>180000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5400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12795</v>
      </c>
      <c r="AN27" s="360"/>
      <c r="AO27" s="360"/>
      <c r="AP27" s="360"/>
      <c r="AQ27" s="360"/>
      <c r="AR27" s="361"/>
      <c r="AS27" s="359">
        <v>4265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4900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3129817</v>
      </c>
      <c r="BO28" s="436"/>
      <c r="BP28" s="436"/>
      <c r="BQ28" s="436"/>
      <c r="BR28" s="436"/>
      <c r="BS28" s="436"/>
      <c r="BT28" s="436"/>
      <c r="BU28" s="437"/>
      <c r="BV28" s="435">
        <v>4124544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4700</v>
      </c>
      <c r="R29" s="360"/>
      <c r="S29" s="360"/>
      <c r="T29" s="360"/>
      <c r="U29" s="360"/>
      <c r="V29" s="361"/>
      <c r="W29" s="450"/>
      <c r="X29" s="451"/>
      <c r="Y29" s="452"/>
      <c r="Z29" s="362" t="s">
        <v>177</v>
      </c>
      <c r="AA29" s="363"/>
      <c r="AB29" s="363"/>
      <c r="AC29" s="363"/>
      <c r="AD29" s="363"/>
      <c r="AE29" s="363"/>
      <c r="AF29" s="363"/>
      <c r="AG29" s="364"/>
      <c r="AH29" s="359">
        <v>634</v>
      </c>
      <c r="AI29" s="360"/>
      <c r="AJ29" s="360"/>
      <c r="AK29" s="360"/>
      <c r="AL29" s="361"/>
      <c r="AM29" s="359">
        <v>2081213</v>
      </c>
      <c r="AN29" s="360"/>
      <c r="AO29" s="360"/>
      <c r="AP29" s="360"/>
      <c r="AQ29" s="360"/>
      <c r="AR29" s="361"/>
      <c r="AS29" s="359">
        <v>3283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2863</v>
      </c>
      <c r="BO29" s="407"/>
      <c r="BP29" s="407"/>
      <c r="BQ29" s="407"/>
      <c r="BR29" s="407"/>
      <c r="BS29" s="407"/>
      <c r="BT29" s="407"/>
      <c r="BU29" s="408"/>
      <c r="BV29" s="406">
        <v>2858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6911673</v>
      </c>
      <c r="BO30" s="441"/>
      <c r="BP30" s="441"/>
      <c r="BQ30" s="441"/>
      <c r="BR30" s="441"/>
      <c r="BS30" s="441"/>
      <c r="BT30" s="441"/>
      <c r="BU30" s="442"/>
      <c r="BV30" s="440">
        <v>10660244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東京市町村総合事務組合（一般会計）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国分寺市土地開発公社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介護保険(保険事業勘定)特別会計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東京市町村総合事務組合（交通災害共済事業特別会計）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東京都四市競艇事業組合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東京都十一市競輪事業組合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東京たま広域資源循環組合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浅川清流環境組合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東京都後期高齢者医療広域連合（一般会計）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東京都後期高齢者医療広域連合（後期高齢者医療特別会計）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湖南衛生組合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LAnWDb1g4nsi7LqxEZ6haoiYRhxZl1sRs4CC9Z9u3Z4GDZZ2LeuqWIL3ckevlEqojZwMWq+7+F/6AatWKO2ATA==" saltValue="iV56tdilPejkRTkoT3df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531</v>
      </c>
      <c r="D34" s="1136"/>
      <c r="E34" s="1137"/>
      <c r="F34" s="32">
        <v>7.06</v>
      </c>
      <c r="G34" s="33">
        <v>9.6199999999999992</v>
      </c>
      <c r="H34" s="33">
        <v>10.18</v>
      </c>
      <c r="I34" s="33">
        <v>6.93</v>
      </c>
      <c r="J34" s="34">
        <v>7.45</v>
      </c>
      <c r="K34" s="22"/>
      <c r="L34" s="22"/>
      <c r="M34" s="22"/>
      <c r="N34" s="22"/>
      <c r="O34" s="22"/>
      <c r="P34" s="22"/>
    </row>
    <row r="35" spans="1:16" ht="39" customHeight="1" x14ac:dyDescent="0.2">
      <c r="A35" s="22"/>
      <c r="B35" s="35"/>
      <c r="C35" s="1132" t="s">
        <v>532</v>
      </c>
      <c r="D35" s="1132"/>
      <c r="E35" s="1133"/>
      <c r="F35" s="36">
        <v>0.12</v>
      </c>
      <c r="G35" s="37">
        <v>1.01</v>
      </c>
      <c r="H35" s="37">
        <v>2.61</v>
      </c>
      <c r="I35" s="37">
        <v>4.46</v>
      </c>
      <c r="J35" s="38">
        <v>6.08</v>
      </c>
      <c r="K35" s="22"/>
      <c r="L35" s="22"/>
      <c r="M35" s="22"/>
      <c r="N35" s="22"/>
      <c r="O35" s="22"/>
      <c r="P35" s="22"/>
    </row>
    <row r="36" spans="1:16" ht="39" customHeight="1" x14ac:dyDescent="0.2">
      <c r="A36" s="22"/>
      <c r="B36" s="35"/>
      <c r="C36" s="1132" t="s">
        <v>533</v>
      </c>
      <c r="D36" s="1132"/>
      <c r="E36" s="1133"/>
      <c r="F36" s="36">
        <v>0.94</v>
      </c>
      <c r="G36" s="37">
        <v>1.25</v>
      </c>
      <c r="H36" s="37">
        <v>1.1399999999999999</v>
      </c>
      <c r="I36" s="37">
        <v>1.1000000000000001</v>
      </c>
      <c r="J36" s="38">
        <v>1.32</v>
      </c>
      <c r="K36" s="22"/>
      <c r="L36" s="22"/>
      <c r="M36" s="22"/>
      <c r="N36" s="22"/>
      <c r="O36" s="22"/>
      <c r="P36" s="22"/>
    </row>
    <row r="37" spans="1:16" ht="39" customHeight="1" x14ac:dyDescent="0.2">
      <c r="A37" s="22"/>
      <c r="B37" s="35"/>
      <c r="C37" s="1132" t="s">
        <v>534</v>
      </c>
      <c r="D37" s="1132"/>
      <c r="E37" s="1133"/>
      <c r="F37" s="36">
        <v>0.61</v>
      </c>
      <c r="G37" s="37">
        <v>1.51</v>
      </c>
      <c r="H37" s="37">
        <v>0.71</v>
      </c>
      <c r="I37" s="37">
        <v>1.03</v>
      </c>
      <c r="J37" s="38">
        <v>0.53</v>
      </c>
      <c r="K37" s="22"/>
      <c r="L37" s="22"/>
      <c r="M37" s="22"/>
      <c r="N37" s="22"/>
      <c r="O37" s="22"/>
      <c r="P37" s="22"/>
    </row>
    <row r="38" spans="1:16" ht="39" customHeight="1" x14ac:dyDescent="0.2">
      <c r="A38" s="22"/>
      <c r="B38" s="35"/>
      <c r="C38" s="1132" t="s">
        <v>535</v>
      </c>
      <c r="D38" s="1132"/>
      <c r="E38" s="1133"/>
      <c r="F38" s="36">
        <v>0.2</v>
      </c>
      <c r="G38" s="37">
        <v>0.1</v>
      </c>
      <c r="H38" s="37">
        <v>0.32</v>
      </c>
      <c r="I38" s="37">
        <v>0.08</v>
      </c>
      <c r="J38" s="38">
        <v>0.15</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v>0</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ejOgHaRRKYlgDAqFOVwxqO9+T88bEh36LsO2QFft+fka6OAhiPK5bBv7U/GoJOMsPE2CtZlyu2nd4SWrEXU/Q==" saltValue="UaEXrmOE/OFStjhKOhfB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1982</v>
      </c>
      <c r="L45" s="58">
        <v>2172</v>
      </c>
      <c r="M45" s="58">
        <v>2236</v>
      </c>
      <c r="N45" s="58">
        <v>2241</v>
      </c>
      <c r="O45" s="59">
        <v>2215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423</v>
      </c>
      <c r="L48" s="62">
        <v>265</v>
      </c>
      <c r="M48" s="62">
        <v>273</v>
      </c>
      <c r="N48" s="62">
        <v>275</v>
      </c>
      <c r="O48" s="63">
        <v>165</v>
      </c>
      <c r="P48" s="46"/>
      <c r="Q48" s="46"/>
      <c r="R48" s="46"/>
      <c r="S48" s="46"/>
      <c r="T48" s="46"/>
      <c r="U48" s="46"/>
    </row>
    <row r="49" spans="1:21" ht="30.75" customHeight="1" x14ac:dyDescent="0.2">
      <c r="A49" s="46"/>
      <c r="B49" s="1163"/>
      <c r="C49" s="1164"/>
      <c r="D49" s="60"/>
      <c r="E49" s="1140" t="s">
        <v>14</v>
      </c>
      <c r="F49" s="1140"/>
      <c r="G49" s="1140"/>
      <c r="H49" s="1140"/>
      <c r="I49" s="1140"/>
      <c r="J49" s="1141"/>
      <c r="K49" s="61">
        <v>19</v>
      </c>
      <c r="L49" s="62">
        <v>13</v>
      </c>
      <c r="M49" s="62">
        <v>85</v>
      </c>
      <c r="N49" s="62">
        <v>334</v>
      </c>
      <c r="O49" s="63">
        <v>309</v>
      </c>
      <c r="P49" s="46"/>
      <c r="Q49" s="46"/>
      <c r="R49" s="46"/>
      <c r="S49" s="46"/>
      <c r="T49" s="46"/>
      <c r="U49" s="46"/>
    </row>
    <row r="50" spans="1:21" ht="30.75" customHeight="1" x14ac:dyDescent="0.2">
      <c r="A50" s="46"/>
      <c r="B50" s="1163"/>
      <c r="C50" s="1164"/>
      <c r="D50" s="60"/>
      <c r="E50" s="1140" t="s">
        <v>15</v>
      </c>
      <c r="F50" s="1140"/>
      <c r="G50" s="1140"/>
      <c r="H50" s="1140"/>
      <c r="I50" s="1140"/>
      <c r="J50" s="1141"/>
      <c r="K50" s="61">
        <v>144</v>
      </c>
      <c r="L50" s="62">
        <v>96</v>
      </c>
      <c r="M50" s="62">
        <v>187</v>
      </c>
      <c r="N50" s="62">
        <v>94</v>
      </c>
      <c r="O50" s="63">
        <v>201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2761</v>
      </c>
      <c r="L52" s="62">
        <v>2531</v>
      </c>
      <c r="M52" s="62">
        <v>2432</v>
      </c>
      <c r="N52" s="62">
        <v>2389</v>
      </c>
      <c r="O52" s="63">
        <v>2118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-193</v>
      </c>
      <c r="L53" s="67">
        <v>15</v>
      </c>
      <c r="M53" s="67">
        <v>349</v>
      </c>
      <c r="N53" s="67">
        <v>555</v>
      </c>
      <c r="O53" s="68">
        <v>772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rhYYaCjYKRxsIBlnVQTAtwK3SnP91qb6SRAtZ7wEAf2zKX9T6iNO+ONMjUcB2l29jz9TbDqVT2c+bWNVCPaWg==" saltValue="2Q41eED0zYaiM6GC9K05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30">
        <v>20269</v>
      </c>
      <c r="J41" s="331">
        <v>22738</v>
      </c>
      <c r="K41" s="331">
        <v>22570</v>
      </c>
      <c r="L41" s="331">
        <v>24710</v>
      </c>
      <c r="M41" s="332">
        <v>28838</v>
      </c>
    </row>
    <row r="42" spans="2:13" ht="27.75" customHeight="1" x14ac:dyDescent="0.2">
      <c r="B42" s="1171"/>
      <c r="C42" s="1172"/>
      <c r="D42" s="104"/>
      <c r="E42" s="1175" t="s">
        <v>32</v>
      </c>
      <c r="F42" s="1175"/>
      <c r="G42" s="1175"/>
      <c r="H42" s="1176"/>
      <c r="I42" s="333">
        <v>1935</v>
      </c>
      <c r="J42" s="334">
        <v>1852</v>
      </c>
      <c r="K42" s="334">
        <v>1753</v>
      </c>
      <c r="L42" s="334">
        <v>1775</v>
      </c>
      <c r="M42" s="335">
        <v>3560</v>
      </c>
    </row>
    <row r="43" spans="2:13" ht="27.75" customHeight="1" x14ac:dyDescent="0.2">
      <c r="B43" s="1171"/>
      <c r="C43" s="1172"/>
      <c r="D43" s="104"/>
      <c r="E43" s="1175" t="s">
        <v>33</v>
      </c>
      <c r="F43" s="1175"/>
      <c r="G43" s="1175"/>
      <c r="H43" s="1176"/>
      <c r="I43" s="333">
        <v>4148</v>
      </c>
      <c r="J43" s="334">
        <v>2298</v>
      </c>
      <c r="K43" s="334">
        <v>2162</v>
      </c>
      <c r="L43" s="334">
        <v>2162</v>
      </c>
      <c r="M43" s="335">
        <v>2323</v>
      </c>
    </row>
    <row r="44" spans="2:13" ht="27.75" customHeight="1" x14ac:dyDescent="0.2">
      <c r="B44" s="1171"/>
      <c r="C44" s="1172"/>
      <c r="D44" s="104"/>
      <c r="E44" s="1175" t="s">
        <v>34</v>
      </c>
      <c r="F44" s="1175"/>
      <c r="G44" s="1175"/>
      <c r="H44" s="1176"/>
      <c r="I44" s="333">
        <v>3821</v>
      </c>
      <c r="J44" s="334">
        <v>3812</v>
      </c>
      <c r="K44" s="334">
        <v>3736</v>
      </c>
      <c r="L44" s="334">
        <v>3420</v>
      </c>
      <c r="M44" s="335">
        <v>3103</v>
      </c>
    </row>
    <row r="45" spans="2:13" ht="27.75" customHeight="1" x14ac:dyDescent="0.2">
      <c r="B45" s="1171"/>
      <c r="C45" s="1172"/>
      <c r="D45" s="104"/>
      <c r="E45" s="1175" t="s">
        <v>35</v>
      </c>
      <c r="F45" s="1175"/>
      <c r="G45" s="1175"/>
      <c r="H45" s="1176"/>
      <c r="I45" s="333">
        <v>4751</v>
      </c>
      <c r="J45" s="334">
        <v>4768</v>
      </c>
      <c r="K45" s="334">
        <v>4802</v>
      </c>
      <c r="L45" s="334">
        <v>4903</v>
      </c>
      <c r="M45" s="335">
        <v>4912</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11768</v>
      </c>
      <c r="J50" s="334">
        <v>12557</v>
      </c>
      <c r="K50" s="334">
        <v>13038</v>
      </c>
      <c r="L50" s="334">
        <v>14036</v>
      </c>
      <c r="M50" s="335">
        <v>10051</v>
      </c>
    </row>
    <row r="51" spans="2:13" ht="27.75" customHeight="1" x14ac:dyDescent="0.2">
      <c r="B51" s="1171"/>
      <c r="C51" s="1172"/>
      <c r="D51" s="104"/>
      <c r="E51" s="1175" t="s">
        <v>42</v>
      </c>
      <c r="F51" s="1175"/>
      <c r="G51" s="1175"/>
      <c r="H51" s="1176"/>
      <c r="I51" s="333">
        <v>11528</v>
      </c>
      <c r="J51" s="334">
        <v>10767</v>
      </c>
      <c r="K51" s="334">
        <v>10322</v>
      </c>
      <c r="L51" s="334">
        <v>10141</v>
      </c>
      <c r="M51" s="335">
        <v>10022</v>
      </c>
    </row>
    <row r="52" spans="2:13" ht="27.75" customHeight="1" x14ac:dyDescent="0.2">
      <c r="B52" s="1173"/>
      <c r="C52" s="1174"/>
      <c r="D52" s="104"/>
      <c r="E52" s="1175" t="s">
        <v>43</v>
      </c>
      <c r="F52" s="1175"/>
      <c r="G52" s="1175"/>
      <c r="H52" s="1176"/>
      <c r="I52" s="333">
        <v>12010</v>
      </c>
      <c r="J52" s="334">
        <v>10802</v>
      </c>
      <c r="K52" s="334">
        <v>9738</v>
      </c>
      <c r="L52" s="334">
        <v>8899</v>
      </c>
      <c r="M52" s="335">
        <v>8153</v>
      </c>
    </row>
    <row r="53" spans="2:13" ht="27.75" customHeight="1" thickBot="1" x14ac:dyDescent="0.25">
      <c r="B53" s="1177" t="s">
        <v>19</v>
      </c>
      <c r="C53" s="1178"/>
      <c r="D53" s="108"/>
      <c r="E53" s="1179" t="s">
        <v>44</v>
      </c>
      <c r="F53" s="1179"/>
      <c r="G53" s="1179"/>
      <c r="H53" s="1180"/>
      <c r="I53" s="336">
        <v>-382</v>
      </c>
      <c r="J53" s="337">
        <v>1344</v>
      </c>
      <c r="K53" s="337">
        <v>1925</v>
      </c>
      <c r="L53" s="337">
        <v>3894</v>
      </c>
      <c r="M53" s="338">
        <v>14511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NYFby8Y+03L967e0mcXTLP7YrEHG8HQAl7UaxJBfjB51foed53M9d/uAvqXVVRsxpecUYMCB9GcGhZbC+UnhA==" saltValue="1RGcAW9ret4DAJZjZdLe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4136</v>
      </c>
      <c r="G55" s="339">
        <v>4125</v>
      </c>
      <c r="H55" s="340">
        <v>3130</v>
      </c>
    </row>
    <row r="56" spans="2:8" ht="52.5" customHeight="1" x14ac:dyDescent="0.2">
      <c r="B56" s="120"/>
      <c r="C56" s="1198" t="s">
        <v>47</v>
      </c>
      <c r="D56" s="1198"/>
      <c r="E56" s="1199"/>
      <c r="F56" s="341">
        <v>3</v>
      </c>
      <c r="G56" s="341">
        <v>3</v>
      </c>
      <c r="H56" s="342">
        <v>3</v>
      </c>
    </row>
    <row r="57" spans="2:8" ht="53.25" customHeight="1" x14ac:dyDescent="0.2">
      <c r="B57" s="120"/>
      <c r="C57" s="1200" t="s">
        <v>48</v>
      </c>
      <c r="D57" s="1200"/>
      <c r="E57" s="1201"/>
      <c r="F57" s="343">
        <v>9606</v>
      </c>
      <c r="G57" s="343">
        <v>10660</v>
      </c>
      <c r="H57" s="344">
        <v>6912</v>
      </c>
    </row>
    <row r="58" spans="2:8" ht="45.75" customHeight="1" x14ac:dyDescent="0.2">
      <c r="B58" s="121"/>
      <c r="C58" s="1188" t="s">
        <v>555</v>
      </c>
      <c r="D58" s="1189"/>
      <c r="E58" s="1190"/>
      <c r="F58" s="345">
        <v>5166</v>
      </c>
      <c r="G58" s="345">
        <v>6088</v>
      </c>
      <c r="H58" s="346">
        <v>6513</v>
      </c>
    </row>
    <row r="59" spans="2:8" ht="45.75" customHeight="1" x14ac:dyDescent="0.2">
      <c r="B59" s="121"/>
      <c r="C59" s="1188" t="s">
        <v>556</v>
      </c>
      <c r="D59" s="1189"/>
      <c r="E59" s="1190"/>
      <c r="F59" s="345">
        <v>185</v>
      </c>
      <c r="G59" s="345">
        <v>191</v>
      </c>
      <c r="H59" s="346">
        <v>203</v>
      </c>
    </row>
    <row r="60" spans="2:8" ht="45.75" customHeight="1" x14ac:dyDescent="0.2">
      <c r="B60" s="121"/>
      <c r="C60" s="1188" t="s">
        <v>557</v>
      </c>
      <c r="D60" s="1189"/>
      <c r="E60" s="1190"/>
      <c r="F60" s="345">
        <v>141</v>
      </c>
      <c r="G60" s="345">
        <v>255</v>
      </c>
      <c r="H60" s="346">
        <v>128</v>
      </c>
    </row>
    <row r="61" spans="2:8" ht="45.75" customHeight="1" x14ac:dyDescent="0.2">
      <c r="B61" s="121"/>
      <c r="C61" s="1188" t="s">
        <v>558</v>
      </c>
      <c r="D61" s="1189"/>
      <c r="E61" s="1190"/>
      <c r="F61" s="345">
        <v>58</v>
      </c>
      <c r="G61" s="345">
        <v>58</v>
      </c>
      <c r="H61" s="346">
        <v>58</v>
      </c>
    </row>
    <row r="62" spans="2:8" ht="45.75" customHeight="1" thickBot="1" x14ac:dyDescent="0.25">
      <c r="B62" s="122"/>
      <c r="C62" s="1191" t="s">
        <v>559</v>
      </c>
      <c r="D62" s="1192"/>
      <c r="E62" s="1193"/>
      <c r="F62" s="347">
        <v>5</v>
      </c>
      <c r="G62" s="347">
        <v>5</v>
      </c>
      <c r="H62" s="348">
        <v>5</v>
      </c>
    </row>
    <row r="63" spans="2:8" ht="52.5" customHeight="1" thickBot="1" x14ac:dyDescent="0.25">
      <c r="B63" s="123"/>
      <c r="C63" s="1194" t="s">
        <v>49</v>
      </c>
      <c r="D63" s="1194"/>
      <c r="E63" s="1195"/>
      <c r="F63" s="349">
        <v>13745</v>
      </c>
      <c r="G63" s="349">
        <v>14788</v>
      </c>
      <c r="H63" s="350">
        <v>10044</v>
      </c>
    </row>
    <row r="64" spans="2:8" ht="13.2" x14ac:dyDescent="0.2"/>
  </sheetData>
  <sheetProtection algorithmName="SHA-512" hashValue="6M60Y4aVHIz4OpYzdu9UtoOsH4CnRW2tcgjRVNm+IMseW9VMGVjtdXjdjGom9vF/dJgRxDwknjvu7YeIGc6RiQ==" saltValue="EwpyRsvIKVDNswy+eEpP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42425</v>
      </c>
      <c r="E3" s="142"/>
      <c r="F3" s="143">
        <v>44161</v>
      </c>
      <c r="G3" s="144"/>
      <c r="H3" s="145"/>
    </row>
    <row r="4" spans="1:8" x14ac:dyDescent="0.2">
      <c r="A4" s="146"/>
      <c r="B4" s="147"/>
      <c r="C4" s="148"/>
      <c r="D4" s="149">
        <v>22843</v>
      </c>
      <c r="E4" s="150"/>
      <c r="F4" s="151">
        <v>23644</v>
      </c>
      <c r="G4" s="152"/>
      <c r="H4" s="153"/>
    </row>
    <row r="5" spans="1:8" x14ac:dyDescent="0.2">
      <c r="A5" s="134" t="s">
        <v>517</v>
      </c>
      <c r="B5" s="139"/>
      <c r="C5" s="140"/>
      <c r="D5" s="141">
        <v>44104</v>
      </c>
      <c r="E5" s="142"/>
      <c r="F5" s="143">
        <v>43955</v>
      </c>
      <c r="G5" s="144"/>
      <c r="H5" s="145"/>
    </row>
    <row r="6" spans="1:8" x14ac:dyDescent="0.2">
      <c r="A6" s="146"/>
      <c r="B6" s="147"/>
      <c r="C6" s="148"/>
      <c r="D6" s="149">
        <v>35265</v>
      </c>
      <c r="E6" s="150"/>
      <c r="F6" s="151">
        <v>21318</v>
      </c>
      <c r="G6" s="152"/>
      <c r="H6" s="153"/>
    </row>
    <row r="7" spans="1:8" x14ac:dyDescent="0.2">
      <c r="A7" s="134" t="s">
        <v>518</v>
      </c>
      <c r="B7" s="139"/>
      <c r="C7" s="140"/>
      <c r="D7" s="141">
        <v>35427</v>
      </c>
      <c r="E7" s="142"/>
      <c r="F7" s="143">
        <v>41921</v>
      </c>
      <c r="G7" s="144"/>
      <c r="H7" s="145"/>
    </row>
    <row r="8" spans="1:8" x14ac:dyDescent="0.2">
      <c r="A8" s="146"/>
      <c r="B8" s="147"/>
      <c r="C8" s="148"/>
      <c r="D8" s="149">
        <v>21484</v>
      </c>
      <c r="E8" s="150"/>
      <c r="F8" s="151">
        <v>21655</v>
      </c>
      <c r="G8" s="152"/>
      <c r="H8" s="153"/>
    </row>
    <row r="9" spans="1:8" x14ac:dyDescent="0.2">
      <c r="A9" s="134" t="s">
        <v>519</v>
      </c>
      <c r="B9" s="139"/>
      <c r="C9" s="140"/>
      <c r="D9" s="141">
        <v>66475</v>
      </c>
      <c r="E9" s="142"/>
      <c r="F9" s="143">
        <v>44585</v>
      </c>
      <c r="G9" s="144"/>
      <c r="H9" s="145"/>
    </row>
    <row r="10" spans="1:8" x14ac:dyDescent="0.2">
      <c r="A10" s="146"/>
      <c r="B10" s="147"/>
      <c r="C10" s="148"/>
      <c r="D10" s="149">
        <v>48282</v>
      </c>
      <c r="E10" s="150"/>
      <c r="F10" s="151">
        <v>23077</v>
      </c>
      <c r="G10" s="152"/>
      <c r="H10" s="153"/>
    </row>
    <row r="11" spans="1:8" x14ac:dyDescent="0.2">
      <c r="A11" s="134" t="s">
        <v>520</v>
      </c>
      <c r="B11" s="139"/>
      <c r="C11" s="140"/>
      <c r="D11" s="141">
        <v>85569</v>
      </c>
      <c r="E11" s="142"/>
      <c r="F11" s="143">
        <v>49779</v>
      </c>
      <c r="G11" s="144"/>
      <c r="H11" s="145"/>
    </row>
    <row r="12" spans="1:8" x14ac:dyDescent="0.2">
      <c r="A12" s="146"/>
      <c r="B12" s="147"/>
      <c r="C12" s="154"/>
      <c r="D12" s="149">
        <v>68253</v>
      </c>
      <c r="E12" s="150"/>
      <c r="F12" s="151">
        <v>28921</v>
      </c>
      <c r="G12" s="152"/>
      <c r="H12" s="153"/>
    </row>
    <row r="13" spans="1:8" x14ac:dyDescent="0.2">
      <c r="A13" s="134"/>
      <c r="B13" s="139"/>
      <c r="C13" s="140"/>
      <c r="D13" s="141">
        <v>54800</v>
      </c>
      <c r="E13" s="142"/>
      <c r="F13" s="143">
        <v>44880</v>
      </c>
      <c r="G13" s="155"/>
      <c r="H13" s="145"/>
    </row>
    <row r="14" spans="1:8" x14ac:dyDescent="0.2">
      <c r="A14" s="146"/>
      <c r="B14" s="147"/>
      <c r="C14" s="148"/>
      <c r="D14" s="149">
        <v>39225</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7.07</v>
      </c>
      <c r="C19" s="156">
        <f>ROUND(VALUE(SUBSTITUTE(実質収支比率等に係る経年分析!G$48,"▲","-")),2)</f>
        <v>9.6199999999999992</v>
      </c>
      <c r="D19" s="156">
        <f>ROUND(VALUE(SUBSTITUTE(実質収支比率等に係る経年分析!H$48,"▲","-")),2)</f>
        <v>10.18</v>
      </c>
      <c r="E19" s="156">
        <f>ROUND(VALUE(SUBSTITUTE(実質収支比率等に係る経年分析!I$48,"▲","-")),2)</f>
        <v>6.93</v>
      </c>
      <c r="F19" s="156">
        <f>ROUND(VALUE(SUBSTITUTE(実質収支比率等に係る経年分析!J$48,"▲","-")),2)</f>
        <v>7.45</v>
      </c>
    </row>
    <row r="20" spans="1:11" x14ac:dyDescent="0.2">
      <c r="A20" s="156" t="s">
        <v>53</v>
      </c>
      <c r="B20" s="156">
        <f>ROUND(VALUE(SUBSTITUTE(実質収支比率等に係る経年分析!F$47,"▲","-")),2)</f>
        <v>16.61</v>
      </c>
      <c r="C20" s="156">
        <f>ROUND(VALUE(SUBSTITUTE(実質収支比率等に係る経年分析!G$47,"▲","-")),2)</f>
        <v>16.54</v>
      </c>
      <c r="D20" s="156">
        <f>ROUND(VALUE(SUBSTITUTE(実質収支比率等に係る経年分析!H$47,"▲","-")),2)</f>
        <v>16.04</v>
      </c>
      <c r="E20" s="156">
        <f>ROUND(VALUE(SUBSTITUTE(実質収支比率等に係る経年分析!I$47,"▲","-")),2)</f>
        <v>15.43</v>
      </c>
      <c r="F20" s="156">
        <f>ROUND(VALUE(SUBSTITUTE(実質収支比率等に係る経年分析!J$47,"▲","-")),2)</f>
        <v>11.33</v>
      </c>
    </row>
    <row r="21" spans="1:11" x14ac:dyDescent="0.2">
      <c r="A21" s="156" t="s">
        <v>54</v>
      </c>
      <c r="B21" s="156">
        <f>IF(ISNUMBER(VALUE(SUBSTITUTE(実質収支比率等に係る経年分析!F$49,"▲","-"))),ROUND(VALUE(SUBSTITUTE(実質収支比率等に係る経年分析!F$49,"▲","-")),2),NA())</f>
        <v>-0.8</v>
      </c>
      <c r="C21" s="156">
        <f>IF(ISNUMBER(VALUE(SUBSTITUTE(実質収支比率等に係る経年分析!G$49,"▲","-"))),ROUND(VALUE(SUBSTITUTE(実質収支比率等に係る経年分析!G$49,"▲","-")),2),NA())</f>
        <v>1.98</v>
      </c>
      <c r="D21" s="156">
        <f>IF(ISNUMBER(VALUE(SUBSTITUTE(実質収支比率等に係る経年分析!H$49,"▲","-"))),ROUND(VALUE(SUBSTITUTE(実質収支比率等に係る経年分析!H$49,"▲","-")),2),NA())</f>
        <v>1.04</v>
      </c>
      <c r="E21" s="156">
        <f>IF(ISNUMBER(VALUE(SUBSTITUTE(実質収支比率等に係る経年分析!I$49,"▲","-"))),ROUND(VALUE(SUBSTITUTE(実質収支比率等に係る経年分析!I$49,"▲","-")),2),NA())</f>
        <v>-2.93</v>
      </c>
      <c r="F21" s="156">
        <f>IF(ISNUMBER(VALUE(SUBSTITUTE(実質収支比率等に係る経年分析!J$49,"▲","-"))),ROUND(VALUE(SUBSTITUTE(実質収支比率等に係る経年分析!J$49,"▲","-")),2),NA())</f>
        <v>-2.86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0.53</v>
      </c>
    </row>
    <row r="34" spans="1:16" x14ac:dyDescent="0.2">
      <c r="A34" s="157" t="str">
        <f>IF(連結実質赤字比率に係る赤字・黒字の構成分析!C$36="",NA(),連結実質赤字比率に係る赤字・黒字の構成分析!C$36)</f>
        <v>介護保険(保険事業勘定)特別会計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1.1399999999999999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1.1000000000000001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1.32</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9.6199999999999992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2761</v>
      </c>
      <c r="E42" s="158"/>
      <c r="F42" s="158"/>
      <c r="G42" s="158">
        <f>'実質公債費比率（分子）の構造'!L$52</f>
        <v>2531</v>
      </c>
      <c r="H42" s="158"/>
      <c r="I42" s="158"/>
      <c r="J42" s="158">
        <f>'実質公債費比率（分子）の構造'!M$52</f>
        <v>2432</v>
      </c>
      <c r="K42" s="158"/>
      <c r="L42" s="158"/>
      <c r="M42" s="158">
        <f>'実質公債費比率（分子）の構造'!N$52</f>
        <v>2389</v>
      </c>
      <c r="N42" s="158"/>
      <c r="O42" s="158"/>
      <c r="P42" s="158">
        <f>'実質公債費比率（分子）の構造'!O$52</f>
        <v>2118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144</v>
      </c>
      <c r="C44" s="158"/>
      <c r="D44" s="158"/>
      <c r="E44" s="158">
        <f>'実質公債費比率（分子）の構造'!L$50</f>
        <v>96</v>
      </c>
      <c r="F44" s="158"/>
      <c r="G44" s="158"/>
      <c r="H44" s="158">
        <f>'実質公債費比率（分子）の構造'!M$50</f>
        <v>187</v>
      </c>
      <c r="I44" s="158"/>
      <c r="J44" s="158"/>
      <c r="K44" s="158">
        <f>'実質公債費比率（分子）の構造'!N$50</f>
        <v>94</v>
      </c>
      <c r="L44" s="158"/>
      <c r="M44" s="158"/>
      <c r="N44" s="158">
        <f>'実質公債費比率（分子）の構造'!O$50</f>
        <v>201</v>
      </c>
      <c r="O44" s="158"/>
      <c r="P44" s="158"/>
    </row>
    <row r="45" spans="1:16" x14ac:dyDescent="0.2">
      <c r="A45" s="158" t="s">
        <v>63</v>
      </c>
      <c r="B45" s="158">
        <f>'実質公債費比率（分子）の構造'!K$49</f>
        <v>19</v>
      </c>
      <c r="C45" s="158"/>
      <c r="D45" s="158"/>
      <c r="E45" s="158">
        <f>'実質公債費比率（分子）の構造'!L$49</f>
        <v>13</v>
      </c>
      <c r="F45" s="158"/>
      <c r="G45" s="158"/>
      <c r="H45" s="158">
        <f>'実質公債費比率（分子）の構造'!M$49</f>
        <v>85</v>
      </c>
      <c r="I45" s="158"/>
      <c r="J45" s="158"/>
      <c r="K45" s="158">
        <f>'実質公債費比率（分子）の構造'!N$49</f>
        <v>334</v>
      </c>
      <c r="L45" s="158"/>
      <c r="M45" s="158"/>
      <c r="N45" s="158">
        <f>'実質公債費比率（分子）の構造'!O$49</f>
        <v>309</v>
      </c>
      <c r="O45" s="158"/>
      <c r="P45" s="158"/>
    </row>
    <row r="46" spans="1:16" x14ac:dyDescent="0.2">
      <c r="A46" s="158" t="s">
        <v>64</v>
      </c>
      <c r="B46" s="158">
        <f>'実質公債費比率（分子）の構造'!K$48</f>
        <v>423</v>
      </c>
      <c r="C46" s="158"/>
      <c r="D46" s="158"/>
      <c r="E46" s="158">
        <f>'実質公債費比率（分子）の構造'!L$48</f>
        <v>265</v>
      </c>
      <c r="F46" s="158"/>
      <c r="G46" s="158"/>
      <c r="H46" s="158">
        <f>'実質公債費比率（分子）の構造'!M$48</f>
        <v>273</v>
      </c>
      <c r="I46" s="158"/>
      <c r="J46" s="158"/>
      <c r="K46" s="158">
        <f>'実質公債費比率（分子）の構造'!N$48</f>
        <v>275</v>
      </c>
      <c r="L46" s="158"/>
      <c r="M46" s="158"/>
      <c r="N46" s="158">
        <f>'実質公債費比率（分子）の構造'!O$48</f>
        <v>165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1982</v>
      </c>
      <c r="C49" s="158"/>
      <c r="D49" s="158"/>
      <c r="E49" s="158">
        <f>'実質公債費比率（分子）の構造'!L$45</f>
        <v>2172</v>
      </c>
      <c r="F49" s="158"/>
      <c r="G49" s="158"/>
      <c r="H49" s="158">
        <f>'実質公債費比率（分子）の構造'!M$45</f>
        <v>2236</v>
      </c>
      <c r="I49" s="158"/>
      <c r="J49" s="158"/>
      <c r="K49" s="158">
        <f>'実質公債費比率（分子）の構造'!N$45</f>
        <v>2241</v>
      </c>
      <c r="L49" s="158"/>
      <c r="M49" s="158"/>
      <c r="N49" s="158">
        <f>'実質公債費比率（分子）の構造'!O$45</f>
        <v>2215</v>
      </c>
      <c r="O49" s="158"/>
      <c r="P49" s="158"/>
    </row>
    <row r="50" spans="1:16" x14ac:dyDescent="0.2">
      <c r="A50" s="158" t="s">
        <v>67</v>
      </c>
      <c r="B50" s="158" t="e">
        <f>NA()</f>
        <v>#N/A</v>
      </c>
      <c r="C50" s="158">
        <f>IF(ISNUMBER('実質公債費比率（分子）の構造'!K$53),'実質公債費比率（分子）の構造'!K$53,NA())</f>
        <v>-193</v>
      </c>
      <c r="D50" s="158" t="e">
        <f>NA()</f>
        <v>#N/A</v>
      </c>
      <c r="E50" s="158" t="e">
        <f>NA()</f>
        <v>#N/A</v>
      </c>
      <c r="F50" s="158">
        <f>IF(ISNUMBER('実質公債費比率（分子）の構造'!L$53),'実質公債費比率（分子）の構造'!L$53,NA())</f>
        <v>15</v>
      </c>
      <c r="G50" s="158" t="e">
        <f>NA()</f>
        <v>#N/A</v>
      </c>
      <c r="H50" s="158" t="e">
        <f>NA()</f>
        <v>#N/A</v>
      </c>
      <c r="I50" s="158">
        <f>IF(ISNUMBER('実質公債費比率（分子）の構造'!M$53),'実質公債費比率（分子）の構造'!M$53,NA())</f>
        <v>349</v>
      </c>
      <c r="J50" s="158" t="e">
        <f>NA()</f>
        <v>#N/A</v>
      </c>
      <c r="K50" s="158" t="e">
        <f>NA()</f>
        <v>#N/A</v>
      </c>
      <c r="L50" s="158">
        <f>IF(ISNUMBER('実質公債費比率（分子）の構造'!N$53),'実質公債費比率（分子）の構造'!N$53,NA())</f>
        <v>555</v>
      </c>
      <c r="M50" s="158" t="e">
        <f>NA()</f>
        <v>#N/A</v>
      </c>
      <c r="N50" s="158" t="e">
        <f>NA()</f>
        <v>#N/A</v>
      </c>
      <c r="O50" s="158">
        <f>IF(ISNUMBER('実質公債費比率（分子）の構造'!O$53),'実質公債費比率（分子）の構造'!O$53,NA())</f>
        <v>772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12010</v>
      </c>
      <c r="E56" s="157"/>
      <c r="F56" s="157"/>
      <c r="G56" s="157">
        <f>'将来負担比率（分子）の構造'!J$52</f>
        <v>10802</v>
      </c>
      <c r="H56" s="157"/>
      <c r="I56" s="157"/>
      <c r="J56" s="157">
        <f>'将来負担比率（分子）の構造'!K$52</f>
        <v>9738</v>
      </c>
      <c r="K56" s="157"/>
      <c r="L56" s="157"/>
      <c r="M56" s="157">
        <f>'将来負担比率（分子）の構造'!L$52</f>
        <v>8899</v>
      </c>
      <c r="N56" s="157"/>
      <c r="O56" s="157"/>
      <c r="P56" s="157">
        <f>'将来負担比率（分子）の構造'!M$52</f>
        <v>8153</v>
      </c>
    </row>
    <row r="57" spans="1:16" x14ac:dyDescent="0.2">
      <c r="A57" s="157" t="s">
        <v>42</v>
      </c>
      <c r="B57" s="157"/>
      <c r="C57" s="157"/>
      <c r="D57" s="157">
        <f>'将来負担比率（分子）の構造'!I$51</f>
        <v>11528</v>
      </c>
      <c r="E57" s="157"/>
      <c r="F57" s="157"/>
      <c r="G57" s="157">
        <f>'将来負担比率（分子）の構造'!J$51</f>
        <v>10767</v>
      </c>
      <c r="H57" s="157"/>
      <c r="I57" s="157"/>
      <c r="J57" s="157">
        <f>'将来負担比率（分子）の構造'!K$51</f>
        <v>10322</v>
      </c>
      <c r="K57" s="157"/>
      <c r="L57" s="157"/>
      <c r="M57" s="157">
        <f>'将来負担比率（分子）の構造'!L$51</f>
        <v>10141</v>
      </c>
      <c r="N57" s="157"/>
      <c r="O57" s="157"/>
      <c r="P57" s="157">
        <f>'将来負担比率（分子）の構造'!M$51</f>
        <v>10022</v>
      </c>
    </row>
    <row r="58" spans="1:16" x14ac:dyDescent="0.2">
      <c r="A58" s="157" t="s">
        <v>41</v>
      </c>
      <c r="B58" s="157"/>
      <c r="C58" s="157"/>
      <c r="D58" s="157">
        <f>'将来負担比率（分子）の構造'!I$50</f>
        <v>11768</v>
      </c>
      <c r="E58" s="157"/>
      <c r="F58" s="157"/>
      <c r="G58" s="157">
        <f>'将来負担比率（分子）の構造'!J$50</f>
        <v>12557</v>
      </c>
      <c r="H58" s="157"/>
      <c r="I58" s="157"/>
      <c r="J58" s="157">
        <f>'将来負担比率（分子）の構造'!K$50</f>
        <v>13038</v>
      </c>
      <c r="K58" s="157"/>
      <c r="L58" s="157"/>
      <c r="M58" s="157">
        <f>'将来負担比率（分子）の構造'!L$50</f>
        <v>14036</v>
      </c>
      <c r="N58" s="157"/>
      <c r="O58" s="157"/>
      <c r="P58" s="157">
        <f>'将来負担比率（分子）の構造'!M$50</f>
        <v>10051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4751</v>
      </c>
      <c r="C62" s="157"/>
      <c r="D62" s="157"/>
      <c r="E62" s="157">
        <f>'将来負担比率（分子）の構造'!J$45</f>
        <v>4768</v>
      </c>
      <c r="F62" s="157"/>
      <c r="G62" s="157"/>
      <c r="H62" s="157">
        <f>'将来負担比率（分子）の構造'!K$45</f>
        <v>4802</v>
      </c>
      <c r="I62" s="157"/>
      <c r="J62" s="157"/>
      <c r="K62" s="157">
        <f>'将来負担比率（分子）の構造'!L$45</f>
        <v>4903</v>
      </c>
      <c r="L62" s="157"/>
      <c r="M62" s="157"/>
      <c r="N62" s="157">
        <f>'将来負担比率（分子）の構造'!M$45</f>
        <v>4912</v>
      </c>
      <c r="O62" s="157"/>
      <c r="P62" s="157"/>
    </row>
    <row r="63" spans="1:16" x14ac:dyDescent="0.2">
      <c r="A63" s="157" t="s">
        <v>34</v>
      </c>
      <c r="B63" s="157">
        <f>'将来負担比率（分子）の構造'!I$44</f>
        <v>3821</v>
      </c>
      <c r="C63" s="157"/>
      <c r="D63" s="157"/>
      <c r="E63" s="157">
        <f>'将来負担比率（分子）の構造'!J$44</f>
        <v>3812</v>
      </c>
      <c r="F63" s="157"/>
      <c r="G63" s="157"/>
      <c r="H63" s="157">
        <f>'将来負担比率（分子）の構造'!K$44</f>
        <v>3736</v>
      </c>
      <c r="I63" s="157"/>
      <c r="J63" s="157"/>
      <c r="K63" s="157">
        <f>'将来負担比率（分子）の構造'!L$44</f>
        <v>3420</v>
      </c>
      <c r="L63" s="157"/>
      <c r="M63" s="157"/>
      <c r="N63" s="157">
        <f>'将来負担比率（分子）の構造'!M$44</f>
        <v>3103</v>
      </c>
      <c r="O63" s="157"/>
      <c r="P63" s="157"/>
    </row>
    <row r="64" spans="1:16" x14ac:dyDescent="0.2">
      <c r="A64" s="157" t="s">
        <v>33</v>
      </c>
      <c r="B64" s="157">
        <f>'将来負担比率（分子）の構造'!I$43</f>
        <v>4148</v>
      </c>
      <c r="C64" s="157"/>
      <c r="D64" s="157"/>
      <c r="E64" s="157">
        <f>'将来負担比率（分子）の構造'!J$43</f>
        <v>2298</v>
      </c>
      <c r="F64" s="157"/>
      <c r="G64" s="157"/>
      <c r="H64" s="157">
        <f>'将来負担比率（分子）の構造'!K$43</f>
        <v>2162</v>
      </c>
      <c r="I64" s="157"/>
      <c r="J64" s="157"/>
      <c r="K64" s="157">
        <f>'将来負担比率（分子）の構造'!L$43</f>
        <v>2162</v>
      </c>
      <c r="L64" s="157"/>
      <c r="M64" s="157"/>
      <c r="N64" s="157">
        <f>'将来負担比率（分子）の構造'!M$43</f>
        <v>2323</v>
      </c>
      <c r="O64" s="157"/>
      <c r="P64" s="157"/>
    </row>
    <row r="65" spans="1:16" x14ac:dyDescent="0.2">
      <c r="A65" s="157" t="s">
        <v>32</v>
      </c>
      <c r="B65" s="157">
        <f>'将来負担比率（分子）の構造'!I$42</f>
        <v>1935</v>
      </c>
      <c r="C65" s="157"/>
      <c r="D65" s="157"/>
      <c r="E65" s="157">
        <f>'将来負担比率（分子）の構造'!J$42</f>
        <v>1852</v>
      </c>
      <c r="F65" s="157"/>
      <c r="G65" s="157"/>
      <c r="H65" s="157">
        <f>'将来負担比率（分子）の構造'!K$42</f>
        <v>1753</v>
      </c>
      <c r="I65" s="157"/>
      <c r="J65" s="157"/>
      <c r="K65" s="157">
        <f>'将来負担比率（分子）の構造'!L$42</f>
        <v>1775</v>
      </c>
      <c r="L65" s="157"/>
      <c r="M65" s="157"/>
      <c r="N65" s="157">
        <f>'将来負担比率（分子）の構造'!M$42</f>
        <v>3560</v>
      </c>
      <c r="O65" s="157"/>
      <c r="P65" s="157"/>
    </row>
    <row r="66" spans="1:16" x14ac:dyDescent="0.2">
      <c r="A66" s="157" t="s">
        <v>31</v>
      </c>
      <c r="B66" s="157">
        <f>'将来負担比率（分子）の構造'!I$41</f>
        <v>20269</v>
      </c>
      <c r="C66" s="157"/>
      <c r="D66" s="157"/>
      <c r="E66" s="157">
        <f>'将来負担比率（分子）の構造'!J$41</f>
        <v>22738</v>
      </c>
      <c r="F66" s="157"/>
      <c r="G66" s="157"/>
      <c r="H66" s="157">
        <f>'将来負担比率（分子）の構造'!K$41</f>
        <v>22570</v>
      </c>
      <c r="I66" s="157"/>
      <c r="J66" s="157"/>
      <c r="K66" s="157">
        <f>'将来負担比率（分子）の構造'!L$41</f>
        <v>24710</v>
      </c>
      <c r="L66" s="157"/>
      <c r="M66" s="157"/>
      <c r="N66" s="157">
        <f>'将来負担比率（分子）の構造'!M$41</f>
        <v>28838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1344</v>
      </c>
      <c r="G67" s="157" t="e">
        <f>NA()</f>
        <v>#N/A</v>
      </c>
      <c r="H67" s="157" t="e">
        <f>NA()</f>
        <v>#N/A</v>
      </c>
      <c r="I67" s="157">
        <f>IF(ISNUMBER('将来負担比率（分子）の構造'!K$53), IF('将来負担比率（分子）の構造'!K$53 &lt; 0, 0, '将来負担比率（分子）の構造'!K$53), NA())</f>
        <v>1925</v>
      </c>
      <c r="J67" s="157" t="e">
        <f>NA()</f>
        <v>#N/A</v>
      </c>
      <c r="K67" s="157" t="e">
        <f>NA()</f>
        <v>#N/A</v>
      </c>
      <c r="L67" s="157">
        <f>IF(ISNUMBER('将来負担比率（分子）の構造'!L$53), IF('将来負担比率（分子）の構造'!L$53 &lt; 0, 0, '将来負担比率（分子）の構造'!L$53), NA())</f>
        <v>3894</v>
      </c>
      <c r="M67" s="157" t="e">
        <f>NA()</f>
        <v>#N/A</v>
      </c>
      <c r="N67" s="157" t="e">
        <f>NA()</f>
        <v>#N/A</v>
      </c>
      <c r="O67" s="157">
        <f>IF(ISNUMBER('将来負担比率（分子）の構造'!M$53), IF('将来負担比率（分子）の構造'!M$53 &lt; 0, 0, '将来負担比率（分子）の構造'!M$53), NA())</f>
        <v>14511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4136</v>
      </c>
      <c r="C72" s="161">
        <f>基金残高に係る経年分析!G55</f>
        <v>4125</v>
      </c>
      <c r="D72" s="161">
        <f>基金残高に係る経年分析!H55</f>
        <v>3130</v>
      </c>
    </row>
    <row r="73" spans="1:16" x14ac:dyDescent="0.2">
      <c r="A73" s="160" t="s">
        <v>74</v>
      </c>
      <c r="B73" s="161">
        <f>基金残高に係る経年分析!F56</f>
        <v>3</v>
      </c>
      <c r="C73" s="161">
        <f>基金残高に係る経年分析!G56</f>
        <v>3</v>
      </c>
      <c r="D73" s="161">
        <f>基金残高に係る経年分析!H56</f>
        <v>3</v>
      </c>
    </row>
    <row r="74" spans="1:16" x14ac:dyDescent="0.2">
      <c r="A74" s="160" t="s">
        <v>75</v>
      </c>
      <c r="B74" s="161">
        <f>基金残高に係る経年分析!F57</f>
        <v>9606</v>
      </c>
      <c r="C74" s="161">
        <f>基金残高に係る経年分析!G57</f>
        <v>10660</v>
      </c>
      <c r="D74" s="161">
        <f>基金残高に係る経年分析!H57</f>
        <v>6912</v>
      </c>
    </row>
  </sheetData>
  <sheetProtection algorithmName="SHA-512" hashValue="a8qETO8m3Oiv2JCg3MibTjcdqtRxeQcSKwFA1BVZRADKuwab+fHxv+yiKAMY+P/zL94p0JKJaqYGsjIgG2HGVQ==" saltValue="WpSYnclsykmJG5DUrFTUk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25224978</v>
      </c>
      <c r="S5" s="664"/>
      <c r="T5" s="664"/>
      <c r="U5" s="664"/>
      <c r="V5" s="664"/>
      <c r="W5" s="664"/>
      <c r="X5" s="664"/>
      <c r="Y5" s="689"/>
      <c r="Z5" s="702">
        <v>36.200000000000003</v>
      </c>
      <c r="AA5" s="702"/>
      <c r="AB5" s="702"/>
      <c r="AC5" s="702"/>
      <c r="AD5" s="703">
        <v>23168256</v>
      </c>
      <c r="AE5" s="703"/>
      <c r="AF5" s="703"/>
      <c r="AG5" s="703"/>
      <c r="AH5" s="703"/>
      <c r="AI5" s="703"/>
      <c r="AJ5" s="703"/>
      <c r="AK5" s="703"/>
      <c r="AL5" s="690">
        <v>80.3</v>
      </c>
      <c r="AM5" s="672"/>
      <c r="AN5" s="672"/>
      <c r="AO5" s="691"/>
      <c r="AP5" s="666" t="s">
        <v>216</v>
      </c>
      <c r="AQ5" s="667"/>
      <c r="AR5" s="667"/>
      <c r="AS5" s="667"/>
      <c r="AT5" s="667"/>
      <c r="AU5" s="667"/>
      <c r="AV5" s="667"/>
      <c r="AW5" s="667"/>
      <c r="AX5" s="667"/>
      <c r="AY5" s="667"/>
      <c r="AZ5" s="667"/>
      <c r="BA5" s="667"/>
      <c r="BB5" s="667"/>
      <c r="BC5" s="667"/>
      <c r="BD5" s="667"/>
      <c r="BE5" s="667"/>
      <c r="BF5" s="668"/>
      <c r="BG5" s="608">
        <v>23168672</v>
      </c>
      <c r="BH5" s="609"/>
      <c r="BI5" s="609"/>
      <c r="BJ5" s="609"/>
      <c r="BK5" s="609"/>
      <c r="BL5" s="609"/>
      <c r="BM5" s="609"/>
      <c r="BN5" s="610"/>
      <c r="BO5" s="646">
        <v>91.8</v>
      </c>
      <c r="BP5" s="646"/>
      <c r="BQ5" s="646"/>
      <c r="BR5" s="646"/>
      <c r="BS5" s="647">
        <v>194562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198521</v>
      </c>
      <c r="S6" s="609"/>
      <c r="T6" s="609"/>
      <c r="U6" s="609"/>
      <c r="V6" s="609"/>
      <c r="W6" s="609"/>
      <c r="X6" s="609"/>
      <c r="Y6" s="610"/>
      <c r="Z6" s="646">
        <v>0.3</v>
      </c>
      <c r="AA6" s="646"/>
      <c r="AB6" s="646"/>
      <c r="AC6" s="646"/>
      <c r="AD6" s="647">
        <v>198521</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23168672</v>
      </c>
      <c r="BH6" s="609"/>
      <c r="BI6" s="609"/>
      <c r="BJ6" s="609"/>
      <c r="BK6" s="609"/>
      <c r="BL6" s="609"/>
      <c r="BM6" s="609"/>
      <c r="BN6" s="610"/>
      <c r="BO6" s="646">
        <v>91.8</v>
      </c>
      <c r="BP6" s="646"/>
      <c r="BQ6" s="646"/>
      <c r="BR6" s="646"/>
      <c r="BS6" s="647">
        <v>194562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402765</v>
      </c>
      <c r="CS6" s="609"/>
      <c r="CT6" s="609"/>
      <c r="CU6" s="609"/>
      <c r="CV6" s="609"/>
      <c r="CW6" s="609"/>
      <c r="CX6" s="609"/>
      <c r="CY6" s="610"/>
      <c r="CZ6" s="690">
        <v>0.6</v>
      </c>
      <c r="DA6" s="672"/>
      <c r="DB6" s="672"/>
      <c r="DC6" s="692"/>
      <c r="DD6" s="614">
        <v>9998</v>
      </c>
      <c r="DE6" s="609"/>
      <c r="DF6" s="609"/>
      <c r="DG6" s="609"/>
      <c r="DH6" s="609"/>
      <c r="DI6" s="609"/>
      <c r="DJ6" s="609"/>
      <c r="DK6" s="609"/>
      <c r="DL6" s="609"/>
      <c r="DM6" s="609"/>
      <c r="DN6" s="609"/>
      <c r="DO6" s="609"/>
      <c r="DP6" s="610"/>
      <c r="DQ6" s="614">
        <v>324919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70161</v>
      </c>
      <c r="S7" s="609"/>
      <c r="T7" s="609"/>
      <c r="U7" s="609"/>
      <c r="V7" s="609"/>
      <c r="W7" s="609"/>
      <c r="X7" s="609"/>
      <c r="Y7" s="610"/>
      <c r="Z7" s="646">
        <v>0.1</v>
      </c>
      <c r="AA7" s="646"/>
      <c r="AB7" s="646"/>
      <c r="AC7" s="646"/>
      <c r="AD7" s="647">
        <v>70161</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13419585</v>
      </c>
      <c r="BH7" s="609"/>
      <c r="BI7" s="609"/>
      <c r="BJ7" s="609"/>
      <c r="BK7" s="609"/>
      <c r="BL7" s="609"/>
      <c r="BM7" s="609"/>
      <c r="BN7" s="610"/>
      <c r="BO7" s="646">
        <v>53.2</v>
      </c>
      <c r="BP7" s="646"/>
      <c r="BQ7" s="646"/>
      <c r="BR7" s="646"/>
      <c r="BS7" s="647">
        <v>194562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14378708</v>
      </c>
      <c r="CS7" s="609"/>
      <c r="CT7" s="609"/>
      <c r="CU7" s="609"/>
      <c r="CV7" s="609"/>
      <c r="CW7" s="609"/>
      <c r="CX7" s="609"/>
      <c r="CY7" s="610"/>
      <c r="CZ7" s="646">
        <v>21.3</v>
      </c>
      <c r="DA7" s="646"/>
      <c r="DB7" s="646"/>
      <c r="DC7" s="646"/>
      <c r="DD7" s="614">
        <v>6189168</v>
      </c>
      <c r="DE7" s="609"/>
      <c r="DF7" s="609"/>
      <c r="DG7" s="609"/>
      <c r="DH7" s="609"/>
      <c r="DI7" s="609"/>
      <c r="DJ7" s="609"/>
      <c r="DK7" s="609"/>
      <c r="DL7" s="609"/>
      <c r="DM7" s="609"/>
      <c r="DN7" s="609"/>
      <c r="DO7" s="609"/>
      <c r="DP7" s="610"/>
      <c r="DQ7" s="614">
        <v>5726007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361580</v>
      </c>
      <c r="S8" s="609"/>
      <c r="T8" s="609"/>
      <c r="U8" s="609"/>
      <c r="V8" s="609"/>
      <c r="W8" s="609"/>
      <c r="X8" s="609"/>
      <c r="Y8" s="610"/>
      <c r="Z8" s="646">
        <v>0.5</v>
      </c>
      <c r="AA8" s="646"/>
      <c r="AB8" s="646"/>
      <c r="AC8" s="646"/>
      <c r="AD8" s="647">
        <v>361580</v>
      </c>
      <c r="AE8" s="647"/>
      <c r="AF8" s="647"/>
      <c r="AG8" s="647"/>
      <c r="AH8" s="647"/>
      <c r="AI8" s="647"/>
      <c r="AJ8" s="647"/>
      <c r="AK8" s="647"/>
      <c r="AL8" s="611">
        <v>1.3</v>
      </c>
      <c r="AM8" s="612"/>
      <c r="AN8" s="612"/>
      <c r="AO8" s="648"/>
      <c r="AP8" s="605" t="s">
        <v>227</v>
      </c>
      <c r="AQ8" s="606"/>
      <c r="AR8" s="606"/>
      <c r="AS8" s="606"/>
      <c r="AT8" s="606"/>
      <c r="AU8" s="606"/>
      <c r="AV8" s="606"/>
      <c r="AW8" s="606"/>
      <c r="AX8" s="606"/>
      <c r="AY8" s="606"/>
      <c r="AZ8" s="606"/>
      <c r="BA8" s="606"/>
      <c r="BB8" s="606"/>
      <c r="BC8" s="606"/>
      <c r="BD8" s="606"/>
      <c r="BE8" s="606"/>
      <c r="BF8" s="607"/>
      <c r="BG8" s="608">
        <v>220379</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28663166</v>
      </c>
      <c r="CS8" s="609"/>
      <c r="CT8" s="609"/>
      <c r="CU8" s="609"/>
      <c r="CV8" s="609"/>
      <c r="CW8" s="609"/>
      <c r="CX8" s="609"/>
      <c r="CY8" s="610"/>
      <c r="CZ8" s="646">
        <v>42.4</v>
      </c>
      <c r="DA8" s="646"/>
      <c r="DB8" s="646"/>
      <c r="DC8" s="646"/>
      <c r="DD8" s="614">
        <v>429672</v>
      </c>
      <c r="DE8" s="609"/>
      <c r="DF8" s="609"/>
      <c r="DG8" s="609"/>
      <c r="DH8" s="609"/>
      <c r="DI8" s="609"/>
      <c r="DJ8" s="609"/>
      <c r="DK8" s="609"/>
      <c r="DL8" s="609"/>
      <c r="DM8" s="609"/>
      <c r="DN8" s="609"/>
      <c r="DO8" s="609"/>
      <c r="DP8" s="610"/>
      <c r="DQ8" s="614">
        <v>14256694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527935</v>
      </c>
      <c r="S9" s="609"/>
      <c r="T9" s="609"/>
      <c r="U9" s="609"/>
      <c r="V9" s="609"/>
      <c r="W9" s="609"/>
      <c r="X9" s="609"/>
      <c r="Y9" s="610"/>
      <c r="Z9" s="646">
        <v>0.8</v>
      </c>
      <c r="AA9" s="646"/>
      <c r="AB9" s="646"/>
      <c r="AC9" s="646"/>
      <c r="AD9" s="647">
        <v>527935</v>
      </c>
      <c r="AE9" s="647"/>
      <c r="AF9" s="647"/>
      <c r="AG9" s="647"/>
      <c r="AH9" s="647"/>
      <c r="AI9" s="647"/>
      <c r="AJ9" s="647"/>
      <c r="AK9" s="647"/>
      <c r="AL9" s="611">
        <v>1.8</v>
      </c>
      <c r="AM9" s="612"/>
      <c r="AN9" s="612"/>
      <c r="AO9" s="648"/>
      <c r="AP9" s="605" t="s">
        <v>230</v>
      </c>
      <c r="AQ9" s="606"/>
      <c r="AR9" s="606"/>
      <c r="AS9" s="606"/>
      <c r="AT9" s="606"/>
      <c r="AU9" s="606"/>
      <c r="AV9" s="606"/>
      <c r="AW9" s="606"/>
      <c r="AX9" s="606"/>
      <c r="AY9" s="606"/>
      <c r="AZ9" s="606"/>
      <c r="BA9" s="606"/>
      <c r="BB9" s="606"/>
      <c r="BC9" s="606"/>
      <c r="BD9" s="606"/>
      <c r="BE9" s="606"/>
      <c r="BF9" s="607"/>
      <c r="BG9" s="608">
        <v>12009300</v>
      </c>
      <c r="BH9" s="609"/>
      <c r="BI9" s="609"/>
      <c r="BJ9" s="609"/>
      <c r="BK9" s="609"/>
      <c r="BL9" s="609"/>
      <c r="BM9" s="609"/>
      <c r="BN9" s="610"/>
      <c r="BO9" s="646">
        <v>47.6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5402855</v>
      </c>
      <c r="CS9" s="609"/>
      <c r="CT9" s="609"/>
      <c r="CU9" s="609"/>
      <c r="CV9" s="609"/>
      <c r="CW9" s="609"/>
      <c r="CX9" s="609"/>
      <c r="CY9" s="610"/>
      <c r="CZ9" s="646">
        <v>8</v>
      </c>
      <c r="DA9" s="646"/>
      <c r="DB9" s="646"/>
      <c r="DC9" s="646"/>
      <c r="DD9" s="614">
        <v>187703</v>
      </c>
      <c r="DE9" s="609"/>
      <c r="DF9" s="609"/>
      <c r="DG9" s="609"/>
      <c r="DH9" s="609"/>
      <c r="DI9" s="609"/>
      <c r="DJ9" s="609"/>
      <c r="DK9" s="609"/>
      <c r="DL9" s="609"/>
      <c r="DM9" s="609"/>
      <c r="DN9" s="609"/>
      <c r="DO9" s="609"/>
      <c r="DP9" s="610"/>
      <c r="DQ9" s="614">
        <v>3935573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340991</v>
      </c>
      <c r="BH10" s="609"/>
      <c r="BI10" s="609"/>
      <c r="BJ10" s="609"/>
      <c r="BK10" s="609"/>
      <c r="BL10" s="609"/>
      <c r="BM10" s="609"/>
      <c r="BN10" s="610"/>
      <c r="BO10" s="646">
        <v>1.4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209693</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185934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3094292</v>
      </c>
      <c r="S11" s="609"/>
      <c r="T11" s="609"/>
      <c r="U11" s="609"/>
      <c r="V11" s="609"/>
      <c r="W11" s="609"/>
      <c r="X11" s="609"/>
      <c r="Y11" s="610"/>
      <c r="Z11" s="611">
        <v>4.4000000000000004</v>
      </c>
      <c r="AA11" s="612"/>
      <c r="AB11" s="612"/>
      <c r="AC11" s="613"/>
      <c r="AD11" s="614">
        <v>3094292</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848915</v>
      </c>
      <c r="BH11" s="609"/>
      <c r="BI11" s="609"/>
      <c r="BJ11" s="609"/>
      <c r="BK11" s="609"/>
      <c r="BL11" s="609"/>
      <c r="BM11" s="609"/>
      <c r="BN11" s="610"/>
      <c r="BO11" s="646">
        <v>3.4</v>
      </c>
      <c r="BP11" s="646"/>
      <c r="BQ11" s="646"/>
      <c r="BR11" s="646"/>
      <c r="BS11" s="647">
        <v>194562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112703</v>
      </c>
      <c r="CS11" s="609"/>
      <c r="CT11" s="609"/>
      <c r="CU11" s="609"/>
      <c r="CV11" s="609"/>
      <c r="CW11" s="609"/>
      <c r="CX11" s="609"/>
      <c r="CY11" s="610"/>
      <c r="CZ11" s="646">
        <v>0.2</v>
      </c>
      <c r="DA11" s="646"/>
      <c r="DB11" s="646"/>
      <c r="DC11" s="646"/>
      <c r="DD11" s="614" t="s">
        <v>122</v>
      </c>
      <c r="DE11" s="609"/>
      <c r="DF11" s="609"/>
      <c r="DG11" s="609"/>
      <c r="DH11" s="609"/>
      <c r="DI11" s="609"/>
      <c r="DJ11" s="609"/>
      <c r="DK11" s="609"/>
      <c r="DL11" s="609"/>
      <c r="DM11" s="609"/>
      <c r="DN11" s="609"/>
      <c r="DO11" s="609"/>
      <c r="DP11" s="610"/>
      <c r="DQ11" s="614">
        <v>86847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8773133</v>
      </c>
      <c r="BH12" s="609"/>
      <c r="BI12" s="609"/>
      <c r="BJ12" s="609"/>
      <c r="BK12" s="609"/>
      <c r="BL12" s="609"/>
      <c r="BM12" s="609"/>
      <c r="BN12" s="610"/>
      <c r="BO12" s="646">
        <v>34.799999999999997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523605</v>
      </c>
      <c r="CS12" s="609"/>
      <c r="CT12" s="609"/>
      <c r="CU12" s="609"/>
      <c r="CV12" s="609"/>
      <c r="CW12" s="609"/>
      <c r="CX12" s="609"/>
      <c r="CY12" s="610"/>
      <c r="CZ12" s="646">
        <v>0.8</v>
      </c>
      <c r="DA12" s="646"/>
      <c r="DB12" s="646"/>
      <c r="DC12" s="646"/>
      <c r="DD12" s="614" t="s">
        <v>122</v>
      </c>
      <c r="DE12" s="609"/>
      <c r="DF12" s="609"/>
      <c r="DG12" s="609"/>
      <c r="DH12" s="609"/>
      <c r="DI12" s="609"/>
      <c r="DJ12" s="609"/>
      <c r="DK12" s="609"/>
      <c r="DL12" s="609"/>
      <c r="DM12" s="609"/>
      <c r="DN12" s="609"/>
      <c r="DO12" s="609"/>
      <c r="DP12" s="610"/>
      <c r="DQ12" s="614">
        <v>514503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674</v>
      </c>
      <c r="S13" s="609"/>
      <c r="T13" s="609"/>
      <c r="U13" s="609"/>
      <c r="V13" s="609"/>
      <c r="W13" s="609"/>
      <c r="X13" s="609"/>
      <c r="Y13" s="610"/>
      <c r="Z13" s="646">
        <v>0</v>
      </c>
      <c r="AA13" s="646"/>
      <c r="AB13" s="646"/>
      <c r="AC13" s="646"/>
      <c r="AD13" s="647">
        <v>674</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8648144</v>
      </c>
      <c r="BH13" s="609"/>
      <c r="BI13" s="609"/>
      <c r="BJ13" s="609"/>
      <c r="BK13" s="609"/>
      <c r="BL13" s="609"/>
      <c r="BM13" s="609"/>
      <c r="BN13" s="610"/>
      <c r="BO13" s="646">
        <v>34.299999999999997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5623263</v>
      </c>
      <c r="CS13" s="609"/>
      <c r="CT13" s="609"/>
      <c r="CU13" s="609"/>
      <c r="CV13" s="609"/>
      <c r="CW13" s="609"/>
      <c r="CX13" s="609"/>
      <c r="CY13" s="610"/>
      <c r="CZ13" s="646">
        <v>8.3000000000000007</v>
      </c>
      <c r="DA13" s="646"/>
      <c r="DB13" s="646"/>
      <c r="DC13" s="646"/>
      <c r="DD13" s="614">
        <v>1700350</v>
      </c>
      <c r="DE13" s="609"/>
      <c r="DF13" s="609"/>
      <c r="DG13" s="609"/>
      <c r="DH13" s="609"/>
      <c r="DI13" s="609"/>
      <c r="DJ13" s="609"/>
      <c r="DK13" s="609"/>
      <c r="DL13" s="609"/>
      <c r="DM13" s="609"/>
      <c r="DN13" s="609"/>
      <c r="DO13" s="609"/>
      <c r="DP13" s="610"/>
      <c r="DQ13" s="614">
        <v>3263727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89438</v>
      </c>
      <c r="BH14" s="609"/>
      <c r="BI14" s="609"/>
      <c r="BJ14" s="609"/>
      <c r="BK14" s="609"/>
      <c r="BL14" s="609"/>
      <c r="BM14" s="609"/>
      <c r="BN14" s="610"/>
      <c r="BO14" s="646">
        <v>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2053324</v>
      </c>
      <c r="CS14" s="609"/>
      <c r="CT14" s="609"/>
      <c r="CU14" s="609"/>
      <c r="CV14" s="609"/>
      <c r="CW14" s="609"/>
      <c r="CX14" s="609"/>
      <c r="CY14" s="610"/>
      <c r="CZ14" s="646">
        <v>3</v>
      </c>
      <c r="DA14" s="646"/>
      <c r="DB14" s="646"/>
      <c r="DC14" s="646"/>
      <c r="DD14" s="614">
        <v>366941</v>
      </c>
      <c r="DE14" s="609"/>
      <c r="DF14" s="609"/>
      <c r="DG14" s="609"/>
      <c r="DH14" s="609"/>
      <c r="DI14" s="609"/>
      <c r="DJ14" s="609"/>
      <c r="DK14" s="609"/>
      <c r="DL14" s="609"/>
      <c r="DM14" s="609"/>
      <c r="DN14" s="609"/>
      <c r="DO14" s="609"/>
      <c r="DP14" s="610"/>
      <c r="DQ14" s="614">
        <v>1305355</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72718</v>
      </c>
      <c r="S15" s="609"/>
      <c r="T15" s="609"/>
      <c r="U15" s="609"/>
      <c r="V15" s="609"/>
      <c r="W15" s="609"/>
      <c r="X15" s="609"/>
      <c r="Y15" s="610"/>
      <c r="Z15" s="646">
        <v>0.1</v>
      </c>
      <c r="AA15" s="646"/>
      <c r="AB15" s="646"/>
      <c r="AC15" s="646"/>
      <c r="AD15" s="647">
        <v>72718</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886516</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8123258</v>
      </c>
      <c r="CS15" s="609"/>
      <c r="CT15" s="609"/>
      <c r="CU15" s="609"/>
      <c r="CV15" s="609"/>
      <c r="CW15" s="609"/>
      <c r="CX15" s="609"/>
      <c r="CY15" s="610"/>
      <c r="CZ15" s="646">
        <v>12</v>
      </c>
      <c r="DA15" s="646"/>
      <c r="DB15" s="646"/>
      <c r="DC15" s="646"/>
      <c r="DD15" s="614">
        <v>2197345</v>
      </c>
      <c r="DE15" s="609"/>
      <c r="DF15" s="609"/>
      <c r="DG15" s="609"/>
      <c r="DH15" s="609"/>
      <c r="DI15" s="609"/>
      <c r="DJ15" s="609"/>
      <c r="DK15" s="609"/>
      <c r="DL15" s="609"/>
      <c r="DM15" s="609"/>
      <c r="DN15" s="609"/>
      <c r="DO15" s="609"/>
      <c r="DP15" s="610"/>
      <c r="DQ15" s="614">
        <v>4846929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409636</v>
      </c>
      <c r="S16" s="609"/>
      <c r="T16" s="609"/>
      <c r="U16" s="609"/>
      <c r="V16" s="609"/>
      <c r="W16" s="609"/>
      <c r="X16" s="609"/>
      <c r="Y16" s="610"/>
      <c r="Z16" s="646">
        <v>0.6</v>
      </c>
      <c r="AA16" s="646"/>
      <c r="AB16" s="646"/>
      <c r="AC16" s="646"/>
      <c r="AD16" s="647">
        <v>409636</v>
      </c>
      <c r="AE16" s="647"/>
      <c r="AF16" s="647"/>
      <c r="AG16" s="647"/>
      <c r="AH16" s="647"/>
      <c r="AI16" s="647"/>
      <c r="AJ16" s="647"/>
      <c r="AK16" s="647"/>
      <c r="AL16" s="611">
        <v>1.4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4382</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4382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752618</v>
      </c>
      <c r="S17" s="609"/>
      <c r="T17" s="609"/>
      <c r="U17" s="609"/>
      <c r="V17" s="609"/>
      <c r="W17" s="609"/>
      <c r="X17" s="609"/>
      <c r="Y17" s="610"/>
      <c r="Z17" s="646">
        <v>1.1000000000000001</v>
      </c>
      <c r="AA17" s="646"/>
      <c r="AB17" s="646"/>
      <c r="AC17" s="646"/>
      <c r="AD17" s="647">
        <v>752618</v>
      </c>
      <c r="AE17" s="647"/>
      <c r="AF17" s="647"/>
      <c r="AG17" s="647"/>
      <c r="AH17" s="647"/>
      <c r="AI17" s="647"/>
      <c r="AJ17" s="647"/>
      <c r="AK17" s="647"/>
      <c r="AL17" s="611">
        <v>2.6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2057577</v>
      </c>
      <c r="CS17" s="609"/>
      <c r="CT17" s="609"/>
      <c r="CU17" s="609"/>
      <c r="CV17" s="609"/>
      <c r="CW17" s="609"/>
      <c r="CX17" s="609"/>
      <c r="CY17" s="610"/>
      <c r="CZ17" s="646">
        <v>3</v>
      </c>
      <c r="DA17" s="646"/>
      <c r="DB17" s="646"/>
      <c r="DC17" s="646"/>
      <c r="DD17" s="614" t="s">
        <v>122</v>
      </c>
      <c r="DE17" s="609"/>
      <c r="DF17" s="609"/>
      <c r="DG17" s="609"/>
      <c r="DH17" s="609"/>
      <c r="DI17" s="609"/>
      <c r="DJ17" s="609"/>
      <c r="DK17" s="609"/>
      <c r="DL17" s="609"/>
      <c r="DM17" s="609"/>
      <c r="DN17" s="609"/>
      <c r="DO17" s="609"/>
      <c r="DP17" s="610"/>
      <c r="DQ17" s="614">
        <v>2057577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127270</v>
      </c>
      <c r="S18" s="609"/>
      <c r="T18" s="609"/>
      <c r="U18" s="609"/>
      <c r="V18" s="609"/>
      <c r="W18" s="609"/>
      <c r="X18" s="609"/>
      <c r="Y18" s="610"/>
      <c r="Z18" s="646">
        <v>0.2</v>
      </c>
      <c r="AA18" s="646"/>
      <c r="AB18" s="646"/>
      <c r="AC18" s="646"/>
      <c r="AD18" s="647">
        <v>127270</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625211</v>
      </c>
      <c r="S19" s="609"/>
      <c r="T19" s="609"/>
      <c r="U19" s="609"/>
      <c r="V19" s="609"/>
      <c r="W19" s="609"/>
      <c r="X19" s="609"/>
      <c r="Y19" s="610"/>
      <c r="Z19" s="646">
        <v>0.9</v>
      </c>
      <c r="AA19" s="646"/>
      <c r="AB19" s="646"/>
      <c r="AC19" s="646"/>
      <c r="AD19" s="647">
        <v>625211</v>
      </c>
      <c r="AE19" s="647"/>
      <c r="AF19" s="647"/>
      <c r="AG19" s="647"/>
      <c r="AH19" s="647"/>
      <c r="AI19" s="647"/>
      <c r="AJ19" s="647"/>
      <c r="AK19" s="647"/>
      <c r="AL19" s="611">
        <v>2.2000000000000002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2056306</v>
      </c>
      <c r="BH19" s="609"/>
      <c r="BI19" s="609"/>
      <c r="BJ19" s="609"/>
      <c r="BK19" s="609"/>
      <c r="BL19" s="609"/>
      <c r="BM19" s="609"/>
      <c r="BN19" s="610"/>
      <c r="BO19" s="646">
        <v>8.1999999999999993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137</v>
      </c>
      <c r="S20" s="609"/>
      <c r="T20" s="609"/>
      <c r="U20" s="609"/>
      <c r="V20" s="609"/>
      <c r="W20" s="609"/>
      <c r="X20" s="609"/>
      <c r="Y20" s="610"/>
      <c r="Z20" s="646">
        <v>0</v>
      </c>
      <c r="AA20" s="646"/>
      <c r="AB20" s="646"/>
      <c r="AC20" s="646"/>
      <c r="AD20" s="647">
        <v>137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2056306</v>
      </c>
      <c r="BH20" s="609"/>
      <c r="BI20" s="609"/>
      <c r="BJ20" s="609"/>
      <c r="BK20" s="609"/>
      <c r="BL20" s="609"/>
      <c r="BM20" s="609"/>
      <c r="BN20" s="610"/>
      <c r="BO20" s="646">
        <v>8.1999999999999993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67555299</v>
      </c>
      <c r="CS20" s="609"/>
      <c r="CT20" s="609"/>
      <c r="CU20" s="609"/>
      <c r="CV20" s="609"/>
      <c r="CW20" s="609"/>
      <c r="CX20" s="609"/>
      <c r="CY20" s="610"/>
      <c r="CZ20" s="646">
        <v>100</v>
      </c>
      <c r="DA20" s="646"/>
      <c r="DB20" s="646"/>
      <c r="DC20" s="646"/>
      <c r="DD20" s="614">
        <v>11081177</v>
      </c>
      <c r="DE20" s="609"/>
      <c r="DF20" s="609"/>
      <c r="DG20" s="609"/>
      <c r="DH20" s="609"/>
      <c r="DI20" s="609"/>
      <c r="DJ20" s="609"/>
      <c r="DK20" s="609"/>
      <c r="DL20" s="609"/>
      <c r="DM20" s="609"/>
      <c r="DN20" s="609"/>
      <c r="DO20" s="609"/>
      <c r="DP20" s="610"/>
      <c r="DQ20" s="614">
        <v>36508447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24357</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24357</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2056306</v>
      </c>
      <c r="BH23" s="609"/>
      <c r="BI23" s="609"/>
      <c r="BJ23" s="609"/>
      <c r="BK23" s="609"/>
      <c r="BL23" s="609"/>
      <c r="BM23" s="609"/>
      <c r="BN23" s="610"/>
      <c r="BO23" s="646">
        <v>8.1999999999999993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27813715</v>
      </c>
      <c r="CS24" s="664"/>
      <c r="CT24" s="664"/>
      <c r="CU24" s="664"/>
      <c r="CV24" s="664"/>
      <c r="CW24" s="664"/>
      <c r="CX24" s="664"/>
      <c r="CY24" s="689"/>
      <c r="CZ24" s="690">
        <v>41.2</v>
      </c>
      <c r="DA24" s="672"/>
      <c r="DB24" s="672"/>
      <c r="DC24" s="692"/>
      <c r="DD24" s="688">
        <v>14889833</v>
      </c>
      <c r="DE24" s="664"/>
      <c r="DF24" s="664"/>
      <c r="DG24" s="664"/>
      <c r="DH24" s="664"/>
      <c r="DI24" s="664"/>
      <c r="DJ24" s="664"/>
      <c r="DK24" s="689"/>
      <c r="DL24" s="688">
        <v>14238262</v>
      </c>
      <c r="DM24" s="664"/>
      <c r="DN24" s="664"/>
      <c r="DO24" s="664"/>
      <c r="DP24" s="664"/>
      <c r="DQ24" s="664"/>
      <c r="DR24" s="664"/>
      <c r="DS24" s="664"/>
      <c r="DT24" s="664"/>
      <c r="DU24" s="664"/>
      <c r="DV24" s="689"/>
      <c r="DW24" s="690">
        <v>49.4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30737470</v>
      </c>
      <c r="S25" s="609"/>
      <c r="T25" s="609"/>
      <c r="U25" s="609"/>
      <c r="V25" s="609"/>
      <c r="W25" s="609"/>
      <c r="X25" s="609"/>
      <c r="Y25" s="610"/>
      <c r="Z25" s="646">
        <v>44.1</v>
      </c>
      <c r="AA25" s="646"/>
      <c r="AB25" s="646"/>
      <c r="AC25" s="646"/>
      <c r="AD25" s="647">
        <v>28656391</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8522568</v>
      </c>
      <c r="CS25" s="621"/>
      <c r="CT25" s="621"/>
      <c r="CU25" s="621"/>
      <c r="CV25" s="621"/>
      <c r="CW25" s="621"/>
      <c r="CX25" s="621"/>
      <c r="CY25" s="622"/>
      <c r="CZ25" s="611">
        <v>12.6</v>
      </c>
      <c r="DA25" s="623"/>
      <c r="DB25" s="623"/>
      <c r="DC25" s="624"/>
      <c r="DD25" s="614">
        <v>7678205</v>
      </c>
      <c r="DE25" s="621"/>
      <c r="DF25" s="621"/>
      <c r="DG25" s="621"/>
      <c r="DH25" s="621"/>
      <c r="DI25" s="621"/>
      <c r="DJ25" s="621"/>
      <c r="DK25" s="622"/>
      <c r="DL25" s="614">
        <v>7082204</v>
      </c>
      <c r="DM25" s="621"/>
      <c r="DN25" s="621"/>
      <c r="DO25" s="621"/>
      <c r="DP25" s="621"/>
      <c r="DQ25" s="621"/>
      <c r="DR25" s="621"/>
      <c r="DS25" s="621"/>
      <c r="DT25" s="621"/>
      <c r="DU25" s="621"/>
      <c r="DV25" s="622"/>
      <c r="DW25" s="611">
        <v>24.6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8167</v>
      </c>
      <c r="S26" s="609"/>
      <c r="T26" s="609"/>
      <c r="U26" s="609"/>
      <c r="V26" s="609"/>
      <c r="W26" s="609"/>
      <c r="X26" s="609"/>
      <c r="Y26" s="610"/>
      <c r="Z26" s="646">
        <v>0</v>
      </c>
      <c r="AA26" s="646"/>
      <c r="AB26" s="646"/>
      <c r="AC26" s="646"/>
      <c r="AD26" s="647">
        <v>8167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4583683</v>
      </c>
      <c r="CS26" s="609"/>
      <c r="CT26" s="609"/>
      <c r="CU26" s="609"/>
      <c r="CV26" s="609"/>
      <c r="CW26" s="609"/>
      <c r="CX26" s="609"/>
      <c r="CY26" s="610"/>
      <c r="CZ26" s="611">
        <v>6.8</v>
      </c>
      <c r="DA26" s="623"/>
      <c r="DB26" s="623"/>
      <c r="DC26" s="624"/>
      <c r="DD26" s="614">
        <v>4154501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298338</v>
      </c>
      <c r="S27" s="609"/>
      <c r="T27" s="609"/>
      <c r="U27" s="609"/>
      <c r="V27" s="609"/>
      <c r="W27" s="609"/>
      <c r="X27" s="609"/>
      <c r="Y27" s="610"/>
      <c r="Z27" s="646">
        <v>0.4</v>
      </c>
      <c r="AA27" s="646"/>
      <c r="AB27" s="646"/>
      <c r="AC27" s="646"/>
      <c r="AD27" s="647">
        <v>1931</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25224978</v>
      </c>
      <c r="BH27" s="609"/>
      <c r="BI27" s="609"/>
      <c r="BJ27" s="609"/>
      <c r="BK27" s="609"/>
      <c r="BL27" s="609"/>
      <c r="BM27" s="609"/>
      <c r="BN27" s="610"/>
      <c r="BO27" s="646">
        <v>100</v>
      </c>
      <c r="BP27" s="646"/>
      <c r="BQ27" s="646"/>
      <c r="BR27" s="646"/>
      <c r="BS27" s="647">
        <v>194562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17233570</v>
      </c>
      <c r="CS27" s="621"/>
      <c r="CT27" s="621"/>
      <c r="CU27" s="621"/>
      <c r="CV27" s="621"/>
      <c r="CW27" s="621"/>
      <c r="CX27" s="621"/>
      <c r="CY27" s="622"/>
      <c r="CZ27" s="611">
        <v>25.5</v>
      </c>
      <c r="DA27" s="623"/>
      <c r="DB27" s="623"/>
      <c r="DC27" s="624"/>
      <c r="DD27" s="614">
        <v>5154051</v>
      </c>
      <c r="DE27" s="621"/>
      <c r="DF27" s="621"/>
      <c r="DG27" s="621"/>
      <c r="DH27" s="621"/>
      <c r="DI27" s="621"/>
      <c r="DJ27" s="621"/>
      <c r="DK27" s="622"/>
      <c r="DL27" s="614">
        <v>5098481</v>
      </c>
      <c r="DM27" s="621"/>
      <c r="DN27" s="621"/>
      <c r="DO27" s="621"/>
      <c r="DP27" s="621"/>
      <c r="DQ27" s="621"/>
      <c r="DR27" s="621"/>
      <c r="DS27" s="621"/>
      <c r="DT27" s="621"/>
      <c r="DU27" s="621"/>
      <c r="DV27" s="622"/>
      <c r="DW27" s="611">
        <v>17.7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571688</v>
      </c>
      <c r="S28" s="609"/>
      <c r="T28" s="609"/>
      <c r="U28" s="609"/>
      <c r="V28" s="609"/>
      <c r="W28" s="609"/>
      <c r="X28" s="609"/>
      <c r="Y28" s="610"/>
      <c r="Z28" s="646">
        <v>0.8</v>
      </c>
      <c r="AA28" s="646"/>
      <c r="AB28" s="646"/>
      <c r="AC28" s="646"/>
      <c r="AD28" s="647">
        <v>171210</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2057577</v>
      </c>
      <c r="CS28" s="609"/>
      <c r="CT28" s="609"/>
      <c r="CU28" s="609"/>
      <c r="CV28" s="609"/>
      <c r="CW28" s="609"/>
      <c r="CX28" s="609"/>
      <c r="CY28" s="610"/>
      <c r="CZ28" s="611">
        <v>3</v>
      </c>
      <c r="DA28" s="623"/>
      <c r="DB28" s="623"/>
      <c r="DC28" s="624"/>
      <c r="DD28" s="614">
        <v>2057577</v>
      </c>
      <c r="DE28" s="609"/>
      <c r="DF28" s="609"/>
      <c r="DG28" s="609"/>
      <c r="DH28" s="609"/>
      <c r="DI28" s="609"/>
      <c r="DJ28" s="609"/>
      <c r="DK28" s="610"/>
      <c r="DL28" s="614">
        <v>2057577</v>
      </c>
      <c r="DM28" s="609"/>
      <c r="DN28" s="609"/>
      <c r="DO28" s="609"/>
      <c r="DP28" s="609"/>
      <c r="DQ28" s="609"/>
      <c r="DR28" s="609"/>
      <c r="DS28" s="609"/>
      <c r="DT28" s="609"/>
      <c r="DU28" s="609"/>
      <c r="DV28" s="610"/>
      <c r="DW28" s="611">
        <v>7.1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552512</v>
      </c>
      <c r="S29" s="609"/>
      <c r="T29" s="609"/>
      <c r="U29" s="609"/>
      <c r="V29" s="609"/>
      <c r="W29" s="609"/>
      <c r="X29" s="609"/>
      <c r="Y29" s="610"/>
      <c r="Z29" s="646">
        <v>0.8</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2053451</v>
      </c>
      <c r="CS29" s="621"/>
      <c r="CT29" s="621"/>
      <c r="CU29" s="621"/>
      <c r="CV29" s="621"/>
      <c r="CW29" s="621"/>
      <c r="CX29" s="621"/>
      <c r="CY29" s="622"/>
      <c r="CZ29" s="611">
        <v>3</v>
      </c>
      <c r="DA29" s="623"/>
      <c r="DB29" s="623"/>
      <c r="DC29" s="624"/>
      <c r="DD29" s="614">
        <v>2053451</v>
      </c>
      <c r="DE29" s="621"/>
      <c r="DF29" s="621"/>
      <c r="DG29" s="621"/>
      <c r="DH29" s="621"/>
      <c r="DI29" s="621"/>
      <c r="DJ29" s="621"/>
      <c r="DK29" s="622"/>
      <c r="DL29" s="614">
        <v>2053451</v>
      </c>
      <c r="DM29" s="621"/>
      <c r="DN29" s="621"/>
      <c r="DO29" s="621"/>
      <c r="DP29" s="621"/>
      <c r="DQ29" s="621"/>
      <c r="DR29" s="621"/>
      <c r="DS29" s="621"/>
      <c r="DT29" s="621"/>
      <c r="DU29" s="621"/>
      <c r="DV29" s="622"/>
      <c r="DW29" s="611">
        <v>7.1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10999957</v>
      </c>
      <c r="S30" s="609"/>
      <c r="T30" s="609"/>
      <c r="U30" s="609"/>
      <c r="V30" s="609"/>
      <c r="W30" s="609"/>
      <c r="X30" s="609"/>
      <c r="Y30" s="610"/>
      <c r="Z30" s="646">
        <v>15.8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1925570</v>
      </c>
      <c r="CS30" s="609"/>
      <c r="CT30" s="609"/>
      <c r="CU30" s="609"/>
      <c r="CV30" s="609"/>
      <c r="CW30" s="609"/>
      <c r="CX30" s="609"/>
      <c r="CY30" s="610"/>
      <c r="CZ30" s="611">
        <v>2.9</v>
      </c>
      <c r="DA30" s="623"/>
      <c r="DB30" s="623"/>
      <c r="DC30" s="624"/>
      <c r="DD30" s="614">
        <v>1925570</v>
      </c>
      <c r="DE30" s="609"/>
      <c r="DF30" s="609"/>
      <c r="DG30" s="609"/>
      <c r="DH30" s="609"/>
      <c r="DI30" s="609"/>
      <c r="DJ30" s="609"/>
      <c r="DK30" s="610"/>
      <c r="DL30" s="614">
        <v>1925570</v>
      </c>
      <c r="DM30" s="609"/>
      <c r="DN30" s="609"/>
      <c r="DO30" s="609"/>
      <c r="DP30" s="609"/>
      <c r="DQ30" s="609"/>
      <c r="DR30" s="609"/>
      <c r="DS30" s="609"/>
      <c r="DT30" s="609"/>
      <c r="DU30" s="609"/>
      <c r="DV30" s="610"/>
      <c r="DW30" s="611">
        <v>6.7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99.1</v>
      </c>
      <c r="BN31" s="671"/>
      <c r="BO31" s="671"/>
      <c r="BP31" s="671"/>
      <c r="BQ31" s="673"/>
      <c r="BR31" s="670">
        <v>99.6</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127881</v>
      </c>
      <c r="CS31" s="621"/>
      <c r="CT31" s="621"/>
      <c r="CU31" s="621"/>
      <c r="CV31" s="621"/>
      <c r="CW31" s="621"/>
      <c r="CX31" s="621"/>
      <c r="CY31" s="622"/>
      <c r="CZ31" s="611">
        <v>0.2</v>
      </c>
      <c r="DA31" s="623"/>
      <c r="DB31" s="623"/>
      <c r="DC31" s="624"/>
      <c r="DD31" s="614">
        <v>127881</v>
      </c>
      <c r="DE31" s="621"/>
      <c r="DF31" s="621"/>
      <c r="DG31" s="621"/>
      <c r="DH31" s="621"/>
      <c r="DI31" s="621"/>
      <c r="DJ31" s="621"/>
      <c r="DK31" s="622"/>
      <c r="DL31" s="614">
        <v>127881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9129619</v>
      </c>
      <c r="S32" s="609"/>
      <c r="T32" s="609"/>
      <c r="U32" s="609"/>
      <c r="V32" s="609"/>
      <c r="W32" s="609"/>
      <c r="X32" s="609"/>
      <c r="Y32" s="610"/>
      <c r="Z32" s="646">
        <v>13.1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98.8</v>
      </c>
      <c r="BN32" s="621"/>
      <c r="BO32" s="621"/>
      <c r="BP32" s="621"/>
      <c r="BQ32" s="644"/>
      <c r="BR32" s="674">
        <v>99.4</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4126</v>
      </c>
      <c r="CS32" s="609"/>
      <c r="CT32" s="609"/>
      <c r="CU32" s="609"/>
      <c r="CV32" s="609"/>
      <c r="CW32" s="609"/>
      <c r="CX32" s="609"/>
      <c r="CY32" s="610"/>
      <c r="CZ32" s="611">
        <v>0</v>
      </c>
      <c r="DA32" s="623"/>
      <c r="DB32" s="623"/>
      <c r="DC32" s="624"/>
      <c r="DD32" s="614">
        <v>4126</v>
      </c>
      <c r="DE32" s="609"/>
      <c r="DF32" s="609"/>
      <c r="DG32" s="609"/>
      <c r="DH32" s="609"/>
      <c r="DI32" s="609"/>
      <c r="DJ32" s="609"/>
      <c r="DK32" s="610"/>
      <c r="DL32" s="614">
        <v>4126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115682</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99.4</v>
      </c>
      <c r="BN33" s="593"/>
      <c r="BO33" s="593"/>
      <c r="BP33" s="593"/>
      <c r="BQ33" s="656"/>
      <c r="BR33" s="669">
        <v>99.7</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28656025</v>
      </c>
      <c r="CS33" s="621"/>
      <c r="CT33" s="621"/>
      <c r="CU33" s="621"/>
      <c r="CV33" s="621"/>
      <c r="CW33" s="621"/>
      <c r="CX33" s="621"/>
      <c r="CY33" s="622"/>
      <c r="CZ33" s="611">
        <v>42.4</v>
      </c>
      <c r="DA33" s="623"/>
      <c r="DB33" s="623"/>
      <c r="DC33" s="624"/>
      <c r="DD33" s="614">
        <v>21277395</v>
      </c>
      <c r="DE33" s="621"/>
      <c r="DF33" s="621"/>
      <c r="DG33" s="621"/>
      <c r="DH33" s="621"/>
      <c r="DI33" s="621"/>
      <c r="DJ33" s="621"/>
      <c r="DK33" s="622"/>
      <c r="DL33" s="614">
        <v>13361920</v>
      </c>
      <c r="DM33" s="621"/>
      <c r="DN33" s="621"/>
      <c r="DO33" s="621"/>
      <c r="DP33" s="621"/>
      <c r="DQ33" s="621"/>
      <c r="DR33" s="621"/>
      <c r="DS33" s="621"/>
      <c r="DT33" s="621"/>
      <c r="DU33" s="621"/>
      <c r="DV33" s="622"/>
      <c r="DW33" s="611">
        <v>46.3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67471</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13915867</v>
      </c>
      <c r="CS34" s="609"/>
      <c r="CT34" s="609"/>
      <c r="CU34" s="609"/>
      <c r="CV34" s="609"/>
      <c r="CW34" s="609"/>
      <c r="CX34" s="609"/>
      <c r="CY34" s="610"/>
      <c r="CZ34" s="611">
        <v>20.6</v>
      </c>
      <c r="DA34" s="623"/>
      <c r="DB34" s="623"/>
      <c r="DC34" s="624"/>
      <c r="DD34" s="614">
        <v>9047529</v>
      </c>
      <c r="DE34" s="609"/>
      <c r="DF34" s="609"/>
      <c r="DG34" s="609"/>
      <c r="DH34" s="609"/>
      <c r="DI34" s="609"/>
      <c r="DJ34" s="609"/>
      <c r="DK34" s="610"/>
      <c r="DL34" s="614">
        <v>6961727</v>
      </c>
      <c r="DM34" s="609"/>
      <c r="DN34" s="609"/>
      <c r="DO34" s="609"/>
      <c r="DP34" s="609"/>
      <c r="DQ34" s="609"/>
      <c r="DR34" s="609"/>
      <c r="DS34" s="609"/>
      <c r="DT34" s="609"/>
      <c r="DU34" s="609"/>
      <c r="DV34" s="610"/>
      <c r="DW34" s="611">
        <v>24.1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7456183</v>
      </c>
      <c r="S35" s="609"/>
      <c r="T35" s="609"/>
      <c r="U35" s="609"/>
      <c r="V35" s="609"/>
      <c r="W35" s="609"/>
      <c r="X35" s="609"/>
      <c r="Y35" s="610"/>
      <c r="Z35" s="646">
        <v>10.7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212240</v>
      </c>
      <c r="CS35" s="621"/>
      <c r="CT35" s="621"/>
      <c r="CU35" s="621"/>
      <c r="CV35" s="621"/>
      <c r="CW35" s="621"/>
      <c r="CX35" s="621"/>
      <c r="CY35" s="622"/>
      <c r="CZ35" s="611">
        <v>0.3</v>
      </c>
      <c r="DA35" s="623"/>
      <c r="DB35" s="623"/>
      <c r="DC35" s="624"/>
      <c r="DD35" s="614">
        <v>111725</v>
      </c>
      <c r="DE35" s="621"/>
      <c r="DF35" s="621"/>
      <c r="DG35" s="621"/>
      <c r="DH35" s="621"/>
      <c r="DI35" s="621"/>
      <c r="DJ35" s="621"/>
      <c r="DK35" s="622"/>
      <c r="DL35" s="614">
        <v>111725</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2049254</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5420457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148716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7139986</v>
      </c>
      <c r="CS36" s="609"/>
      <c r="CT36" s="609"/>
      <c r="CU36" s="609"/>
      <c r="CV36" s="609"/>
      <c r="CW36" s="609"/>
      <c r="CX36" s="609"/>
      <c r="CY36" s="610"/>
      <c r="CZ36" s="611">
        <v>10.6</v>
      </c>
      <c r="DA36" s="623"/>
      <c r="DB36" s="623"/>
      <c r="DC36" s="624"/>
      <c r="DD36" s="614">
        <v>5499951</v>
      </c>
      <c r="DE36" s="609"/>
      <c r="DF36" s="609"/>
      <c r="DG36" s="609"/>
      <c r="DH36" s="609"/>
      <c r="DI36" s="609"/>
      <c r="DJ36" s="609"/>
      <c r="DK36" s="610"/>
      <c r="DL36" s="614">
        <v>3327209</v>
      </c>
      <c r="DM36" s="609"/>
      <c r="DN36" s="609"/>
      <c r="DO36" s="609"/>
      <c r="DP36" s="609"/>
      <c r="DQ36" s="609"/>
      <c r="DR36" s="609"/>
      <c r="DS36" s="609"/>
      <c r="DT36" s="609"/>
      <c r="DU36" s="609"/>
      <c r="DV36" s="610"/>
      <c r="DW36" s="611">
        <v>11.5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1477951</v>
      </c>
      <c r="S37" s="609"/>
      <c r="T37" s="609"/>
      <c r="U37" s="609"/>
      <c r="V37" s="609"/>
      <c r="W37" s="609"/>
      <c r="X37" s="609"/>
      <c r="Y37" s="610"/>
      <c r="Z37" s="646">
        <v>2.1</v>
      </c>
      <c r="AA37" s="646"/>
      <c r="AB37" s="646"/>
      <c r="AC37" s="646"/>
      <c r="AD37" s="647">
        <v>229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561399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-967629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836843</v>
      </c>
      <c r="CS37" s="621"/>
      <c r="CT37" s="621"/>
      <c r="CU37" s="621"/>
      <c r="CV37" s="621"/>
      <c r="CW37" s="621"/>
      <c r="CX37" s="621"/>
      <c r="CY37" s="622"/>
      <c r="CZ37" s="611">
        <v>1.2</v>
      </c>
      <c r="DA37" s="623"/>
      <c r="DB37" s="623"/>
      <c r="DC37" s="624"/>
      <c r="DD37" s="614">
        <v>621485</v>
      </c>
      <c r="DE37" s="621"/>
      <c r="DF37" s="621"/>
      <c r="DG37" s="621"/>
      <c r="DH37" s="621"/>
      <c r="DI37" s="621"/>
      <c r="DJ37" s="621"/>
      <c r="DK37" s="622"/>
      <c r="DL37" s="614">
        <v>606496</v>
      </c>
      <c r="DM37" s="621"/>
      <c r="DN37" s="621"/>
      <c r="DO37" s="621"/>
      <c r="DP37" s="621"/>
      <c r="DQ37" s="621"/>
      <c r="DR37" s="621"/>
      <c r="DS37" s="621"/>
      <c r="DT37" s="621"/>
      <c r="DU37" s="621"/>
      <c r="DV37" s="622"/>
      <c r="DW37" s="611">
        <v>2.1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6207600</v>
      </c>
      <c r="S38" s="609"/>
      <c r="T38" s="609"/>
      <c r="U38" s="609"/>
      <c r="V38" s="609"/>
      <c r="W38" s="609"/>
      <c r="X38" s="609"/>
      <c r="Y38" s="610"/>
      <c r="Z38" s="646">
        <v>8.9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107720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15173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4859058</v>
      </c>
      <c r="CS38" s="609"/>
      <c r="CT38" s="609"/>
      <c r="CU38" s="609"/>
      <c r="CV38" s="609"/>
      <c r="CW38" s="609"/>
      <c r="CX38" s="609"/>
      <c r="CY38" s="610"/>
      <c r="CZ38" s="611">
        <v>7.2</v>
      </c>
      <c r="DA38" s="623"/>
      <c r="DB38" s="623"/>
      <c r="DC38" s="624"/>
      <c r="DD38" s="614">
        <v>4332546</v>
      </c>
      <c r="DE38" s="609"/>
      <c r="DF38" s="609"/>
      <c r="DG38" s="609"/>
      <c r="DH38" s="609"/>
      <c r="DI38" s="609"/>
      <c r="DJ38" s="609"/>
      <c r="DK38" s="610"/>
      <c r="DL38" s="614">
        <v>2961259</v>
      </c>
      <c r="DM38" s="609"/>
      <c r="DN38" s="609"/>
      <c r="DO38" s="609"/>
      <c r="DP38" s="609"/>
      <c r="DQ38" s="609"/>
      <c r="DR38" s="609"/>
      <c r="DS38" s="609"/>
      <c r="DT38" s="609"/>
      <c r="DU38" s="609"/>
      <c r="DV38" s="610"/>
      <c r="DW38" s="611">
        <v>10.3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82202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20892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2524809</v>
      </c>
      <c r="CS39" s="621"/>
      <c r="CT39" s="621"/>
      <c r="CU39" s="621"/>
      <c r="CV39" s="621"/>
      <c r="CW39" s="621"/>
      <c r="CX39" s="621"/>
      <c r="CY39" s="622"/>
      <c r="CZ39" s="611">
        <v>3.7</v>
      </c>
      <c r="DA39" s="623"/>
      <c r="DB39" s="623"/>
      <c r="DC39" s="624"/>
      <c r="DD39" s="614">
        <v>2281579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4065</v>
      </c>
      <c r="CS40" s="609"/>
      <c r="CT40" s="609"/>
      <c r="CU40" s="609"/>
      <c r="CV40" s="609"/>
      <c r="CW40" s="609"/>
      <c r="CX40" s="609"/>
      <c r="CY40" s="610"/>
      <c r="CZ40" s="611">
        <v>0</v>
      </c>
      <c r="DA40" s="623"/>
      <c r="DB40" s="623"/>
      <c r="DC40" s="624"/>
      <c r="DD40" s="614">
        <v>4065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69671892</v>
      </c>
      <c r="S41" s="633"/>
      <c r="T41" s="633"/>
      <c r="U41" s="633"/>
      <c r="V41" s="633"/>
      <c r="W41" s="633"/>
      <c r="X41" s="633"/>
      <c r="Y41" s="636"/>
      <c r="Z41" s="637">
        <v>100</v>
      </c>
      <c r="AA41" s="637"/>
      <c r="AB41" s="637"/>
      <c r="AC41" s="637"/>
      <c r="AD41" s="638">
        <v>28837928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1659926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3009210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324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11085559</v>
      </c>
      <c r="CS42" s="621"/>
      <c r="CT42" s="621"/>
      <c r="CU42" s="621"/>
      <c r="CV42" s="621"/>
      <c r="CW42" s="621"/>
      <c r="CX42" s="621"/>
      <c r="CY42" s="622"/>
      <c r="CZ42" s="611">
        <v>16.399999999999999</v>
      </c>
      <c r="DA42" s="623"/>
      <c r="DB42" s="623"/>
      <c r="DC42" s="624"/>
      <c r="DD42" s="614">
        <v>341219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72516</v>
      </c>
      <c r="CS43" s="621"/>
      <c r="CT43" s="621"/>
      <c r="CU43" s="621"/>
      <c r="CV43" s="621"/>
      <c r="CW43" s="621"/>
      <c r="CX43" s="621"/>
      <c r="CY43" s="622"/>
      <c r="CZ43" s="611">
        <v>0.1</v>
      </c>
      <c r="DA43" s="623"/>
      <c r="DB43" s="623"/>
      <c r="DC43" s="624"/>
      <c r="DD43" s="614">
        <v>72516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11081177</v>
      </c>
      <c r="CS44" s="609"/>
      <c r="CT44" s="609"/>
      <c r="CU44" s="609"/>
      <c r="CV44" s="609"/>
      <c r="CW44" s="609"/>
      <c r="CX44" s="609"/>
      <c r="CY44" s="610"/>
      <c r="CZ44" s="611">
        <v>16.399999999999999</v>
      </c>
      <c r="DA44" s="612"/>
      <c r="DB44" s="612"/>
      <c r="DC44" s="613"/>
      <c r="DD44" s="614">
        <v>336837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2242363</v>
      </c>
      <c r="CS45" s="621"/>
      <c r="CT45" s="621"/>
      <c r="CU45" s="621"/>
      <c r="CV45" s="621"/>
      <c r="CW45" s="621"/>
      <c r="CX45" s="621"/>
      <c r="CY45" s="622"/>
      <c r="CZ45" s="611">
        <v>3.3</v>
      </c>
      <c r="DA45" s="623"/>
      <c r="DB45" s="623"/>
      <c r="DC45" s="624"/>
      <c r="DD45" s="614">
        <v>53346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8838814</v>
      </c>
      <c r="CS46" s="609"/>
      <c r="CT46" s="609"/>
      <c r="CU46" s="609"/>
      <c r="CV46" s="609"/>
      <c r="CW46" s="609"/>
      <c r="CX46" s="609"/>
      <c r="CY46" s="610"/>
      <c r="CZ46" s="611">
        <v>13.1</v>
      </c>
      <c r="DA46" s="612"/>
      <c r="DB46" s="612"/>
      <c r="DC46" s="613"/>
      <c r="DD46" s="614">
        <v>283491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4382</v>
      </c>
      <c r="CS47" s="621"/>
      <c r="CT47" s="621"/>
      <c r="CU47" s="621"/>
      <c r="CV47" s="621"/>
      <c r="CW47" s="621"/>
      <c r="CX47" s="621"/>
      <c r="CY47" s="622"/>
      <c r="CZ47" s="611">
        <v>0</v>
      </c>
      <c r="DA47" s="623"/>
      <c r="DB47" s="623"/>
      <c r="DC47" s="624"/>
      <c r="DD47" s="614">
        <v>4382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67555299</v>
      </c>
      <c r="CS49" s="593"/>
      <c r="CT49" s="593"/>
      <c r="CU49" s="593"/>
      <c r="CV49" s="593"/>
      <c r="CW49" s="593"/>
      <c r="CX49" s="593"/>
      <c r="CY49" s="594"/>
      <c r="CZ49" s="595">
        <v>100</v>
      </c>
      <c r="DA49" s="596"/>
      <c r="DB49" s="596"/>
      <c r="DC49" s="597"/>
      <c r="DD49" s="598">
        <v>36508447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UhW6sNCqa0Xn+O2+ZfmwXtqwSfwi4lfbyQwSQAmOLS3DMhCHojesBv498An0vHjsMlDuu/LshTy6xj14P2ZRA==" saltValue="Y6oUTNRDzS+R538QNrFf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69672</v>
      </c>
      <c r="R7" s="1090"/>
      <c r="S7" s="1090"/>
      <c r="T7" s="1090"/>
      <c r="U7" s="1090"/>
      <c r="V7" s="1090">
        <v>67555</v>
      </c>
      <c r="W7" s="1090"/>
      <c r="X7" s="1090"/>
      <c r="Y7" s="1090"/>
      <c r="Z7" s="1090"/>
      <c r="AA7" s="1090">
        <v>2117</v>
      </c>
      <c r="AB7" s="1090"/>
      <c r="AC7" s="1090"/>
      <c r="AD7" s="1090"/>
      <c r="AE7" s="1091"/>
      <c r="AF7" s="1092">
        <v>2058</v>
      </c>
      <c r="AG7" s="1093"/>
      <c r="AH7" s="1093"/>
      <c r="AI7" s="1093"/>
      <c r="AJ7" s="1094"/>
      <c r="AK7" s="1095">
        <v>7456</v>
      </c>
      <c r="AL7" s="1096"/>
      <c r="AM7" s="1096"/>
      <c r="AN7" s="1096"/>
      <c r="AO7" s="1096"/>
      <c r="AP7" s="1096">
        <v>28838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554</v>
      </c>
      <c r="BS7" s="1086" t="s">
        <v>553</v>
      </c>
      <c r="BT7" s="1087"/>
      <c r="BU7" s="1087"/>
      <c r="BV7" s="1087"/>
      <c r="BW7" s="1087"/>
      <c r="BX7" s="1087"/>
      <c r="BY7" s="1087"/>
      <c r="BZ7" s="1087"/>
      <c r="CA7" s="1087"/>
      <c r="CB7" s="1087"/>
      <c r="CC7" s="1087"/>
      <c r="CD7" s="1087"/>
      <c r="CE7" s="1087"/>
      <c r="CF7" s="1087"/>
      <c r="CG7" s="1099"/>
      <c r="CH7" s="1083">
        <v>-1</v>
      </c>
      <c r="CI7" s="1084"/>
      <c r="CJ7" s="1084"/>
      <c r="CK7" s="1084"/>
      <c r="CL7" s="1085"/>
      <c r="CM7" s="1083">
        <v>126</v>
      </c>
      <c r="CN7" s="1084"/>
      <c r="CO7" s="1084"/>
      <c r="CP7" s="1084"/>
      <c r="CQ7" s="1085"/>
      <c r="CR7" s="1083">
        <v>5</v>
      </c>
      <c r="CS7" s="1084"/>
      <c r="CT7" s="1084"/>
      <c r="CU7" s="1084"/>
      <c r="CV7" s="1085"/>
      <c r="CW7" s="1083" t="s">
        <v>543</v>
      </c>
      <c r="CX7" s="1084"/>
      <c r="CY7" s="1084"/>
      <c r="CZ7" s="1084"/>
      <c r="DA7" s="1085"/>
      <c r="DB7" s="1083">
        <v>660</v>
      </c>
      <c r="DC7" s="1084"/>
      <c r="DD7" s="1084"/>
      <c r="DE7" s="1084"/>
      <c r="DF7" s="1085"/>
      <c r="DG7" s="1083">
        <v>2824</v>
      </c>
      <c r="DH7" s="1084"/>
      <c r="DI7" s="1084"/>
      <c r="DJ7" s="1084"/>
      <c r="DK7" s="1085"/>
      <c r="DL7" s="1083" t="s">
        <v>543</v>
      </c>
      <c r="DM7" s="1084"/>
      <c r="DN7" s="1084"/>
      <c r="DO7" s="1084"/>
      <c r="DP7" s="1085"/>
      <c r="DQ7" s="1083" t="s">
        <v>543</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69672</v>
      </c>
      <c r="R23" s="1048"/>
      <c r="S23" s="1048"/>
      <c r="T23" s="1048"/>
      <c r="U23" s="1048"/>
      <c r="V23" s="1048">
        <v>67555</v>
      </c>
      <c r="W23" s="1048"/>
      <c r="X23" s="1048"/>
      <c r="Y23" s="1048"/>
      <c r="Z23" s="1048"/>
      <c r="AA23" s="1048">
        <v>2117</v>
      </c>
      <c r="AB23" s="1048"/>
      <c r="AC23" s="1048"/>
      <c r="AD23" s="1048"/>
      <c r="AE23" s="1055"/>
      <c r="AF23" s="1056">
        <v>2058</v>
      </c>
      <c r="AG23" s="1048"/>
      <c r="AH23" s="1048"/>
      <c r="AI23" s="1048"/>
      <c r="AJ23" s="1057"/>
      <c r="AK23" s="1058"/>
      <c r="AL23" s="1059"/>
      <c r="AM23" s="1059"/>
      <c r="AN23" s="1059"/>
      <c r="AO23" s="1059"/>
      <c r="AP23" s="1048">
        <v>28838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11280</v>
      </c>
      <c r="R28" s="1038"/>
      <c r="S28" s="1038"/>
      <c r="T28" s="1038"/>
      <c r="U28" s="1038"/>
      <c r="V28" s="1038">
        <v>11131</v>
      </c>
      <c r="W28" s="1038"/>
      <c r="X28" s="1038"/>
      <c r="Y28" s="1038"/>
      <c r="Z28" s="1038"/>
      <c r="AA28" s="1038">
        <v>149</v>
      </c>
      <c r="AB28" s="1038"/>
      <c r="AC28" s="1038"/>
      <c r="AD28" s="1038"/>
      <c r="AE28" s="1039"/>
      <c r="AF28" s="1040">
        <v>149</v>
      </c>
      <c r="AG28" s="1038"/>
      <c r="AH28" s="1038"/>
      <c r="AI28" s="1038"/>
      <c r="AJ28" s="1041"/>
      <c r="AK28" s="1029">
        <v>1660</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10008</v>
      </c>
      <c r="R29" s="1026"/>
      <c r="S29" s="1026"/>
      <c r="T29" s="1026"/>
      <c r="U29" s="1026"/>
      <c r="V29" s="1026">
        <v>9642</v>
      </c>
      <c r="W29" s="1026"/>
      <c r="X29" s="1026"/>
      <c r="Y29" s="1026"/>
      <c r="Z29" s="1026"/>
      <c r="AA29" s="1026">
        <v>366</v>
      </c>
      <c r="AB29" s="1026"/>
      <c r="AC29" s="1026"/>
      <c r="AD29" s="1026"/>
      <c r="AE29" s="1027"/>
      <c r="AF29" s="1022">
        <v>366</v>
      </c>
      <c r="AG29" s="1023"/>
      <c r="AH29" s="1023"/>
      <c r="AI29" s="1023"/>
      <c r="AJ29" s="1024"/>
      <c r="AK29" s="967">
        <v>1754</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3543</v>
      </c>
      <c r="R30" s="1026"/>
      <c r="S30" s="1026"/>
      <c r="T30" s="1026"/>
      <c r="U30" s="1026"/>
      <c r="V30" s="1026">
        <v>3499</v>
      </c>
      <c r="W30" s="1026"/>
      <c r="X30" s="1026"/>
      <c r="Y30" s="1026"/>
      <c r="Z30" s="1026"/>
      <c r="AA30" s="1026">
        <v>44</v>
      </c>
      <c r="AB30" s="1026"/>
      <c r="AC30" s="1026"/>
      <c r="AD30" s="1026"/>
      <c r="AE30" s="1027"/>
      <c r="AF30" s="1022">
        <v>44</v>
      </c>
      <c r="AG30" s="1023"/>
      <c r="AH30" s="1023"/>
      <c r="AI30" s="1023"/>
      <c r="AJ30" s="1024"/>
      <c r="AK30" s="967">
        <v>1398</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2427</v>
      </c>
      <c r="R31" s="1026"/>
      <c r="S31" s="1026"/>
      <c r="T31" s="1026"/>
      <c r="U31" s="1026"/>
      <c r="V31" s="1026">
        <v>2750</v>
      </c>
      <c r="W31" s="1026"/>
      <c r="X31" s="1026"/>
      <c r="Y31" s="1026"/>
      <c r="Z31" s="1026"/>
      <c r="AA31" s="1026">
        <v>-323</v>
      </c>
      <c r="AB31" s="1026"/>
      <c r="AC31" s="1026"/>
      <c r="AD31" s="1026"/>
      <c r="AE31" s="1027"/>
      <c r="AF31" s="1022">
        <v>1680</v>
      </c>
      <c r="AG31" s="1023"/>
      <c r="AH31" s="1023"/>
      <c r="AI31" s="1023"/>
      <c r="AJ31" s="1024"/>
      <c r="AK31" s="967">
        <v>561</v>
      </c>
      <c r="AL31" s="958"/>
      <c r="AM31" s="958"/>
      <c r="AN31" s="958"/>
      <c r="AO31" s="958"/>
      <c r="AP31" s="958">
        <v>3516</v>
      </c>
      <c r="AQ31" s="958"/>
      <c r="AR31" s="958"/>
      <c r="AS31" s="958"/>
      <c r="AT31" s="958"/>
      <c r="AU31" s="958">
        <v>2323</v>
      </c>
      <c r="AV31" s="958"/>
      <c r="AW31" s="958"/>
      <c r="AX31" s="958"/>
      <c r="AY31" s="958"/>
      <c r="AZ31" s="1028" t="s">
        <v>543</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2239</v>
      </c>
      <c r="AG63" s="946"/>
      <c r="AH63" s="946"/>
      <c r="AI63" s="946"/>
      <c r="AJ63" s="1009"/>
      <c r="AK63" s="1010"/>
      <c r="AL63" s="950"/>
      <c r="AM63" s="950"/>
      <c r="AN63" s="950"/>
      <c r="AO63" s="950"/>
      <c r="AP63" s="946">
        <v>3516</v>
      </c>
      <c r="AQ63" s="946"/>
      <c r="AR63" s="946"/>
      <c r="AS63" s="946"/>
      <c r="AT63" s="946"/>
      <c r="AU63" s="946">
        <v>2323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544</v>
      </c>
      <c r="C68" s="973"/>
      <c r="D68" s="973"/>
      <c r="E68" s="973"/>
      <c r="F68" s="973"/>
      <c r="G68" s="973"/>
      <c r="H68" s="973"/>
      <c r="I68" s="973"/>
      <c r="J68" s="973"/>
      <c r="K68" s="973"/>
      <c r="L68" s="973"/>
      <c r="M68" s="973"/>
      <c r="N68" s="973"/>
      <c r="O68" s="973"/>
      <c r="P68" s="974"/>
      <c r="Q68" s="975">
        <v>1238</v>
      </c>
      <c r="R68" s="969"/>
      <c r="S68" s="969"/>
      <c r="T68" s="969"/>
      <c r="U68" s="969"/>
      <c r="V68" s="969">
        <v>1207</v>
      </c>
      <c r="W68" s="969"/>
      <c r="X68" s="969"/>
      <c r="Y68" s="969"/>
      <c r="Z68" s="969"/>
      <c r="AA68" s="969">
        <v>31</v>
      </c>
      <c r="AB68" s="969"/>
      <c r="AC68" s="969"/>
      <c r="AD68" s="969"/>
      <c r="AE68" s="969"/>
      <c r="AF68" s="969">
        <v>31</v>
      </c>
      <c r="AG68" s="969"/>
      <c r="AH68" s="969"/>
      <c r="AI68" s="969"/>
      <c r="AJ68" s="969"/>
      <c r="AK68" s="969">
        <v>76</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545</v>
      </c>
      <c r="C69" s="962"/>
      <c r="D69" s="962"/>
      <c r="E69" s="962"/>
      <c r="F69" s="962"/>
      <c r="G69" s="962"/>
      <c r="H69" s="962"/>
      <c r="I69" s="962"/>
      <c r="J69" s="962"/>
      <c r="K69" s="962"/>
      <c r="L69" s="962"/>
      <c r="M69" s="962"/>
      <c r="N69" s="962"/>
      <c r="O69" s="962"/>
      <c r="P69" s="963"/>
      <c r="Q69" s="964">
        <v>271</v>
      </c>
      <c r="R69" s="958"/>
      <c r="S69" s="958"/>
      <c r="T69" s="958"/>
      <c r="U69" s="958"/>
      <c r="V69" s="958">
        <v>194</v>
      </c>
      <c r="W69" s="958"/>
      <c r="X69" s="958"/>
      <c r="Y69" s="958"/>
      <c r="Z69" s="958"/>
      <c r="AA69" s="958">
        <v>76</v>
      </c>
      <c r="AB69" s="958"/>
      <c r="AC69" s="958"/>
      <c r="AD69" s="958"/>
      <c r="AE69" s="958"/>
      <c r="AF69" s="958">
        <v>76</v>
      </c>
      <c r="AG69" s="958"/>
      <c r="AH69" s="958"/>
      <c r="AI69" s="958"/>
      <c r="AJ69" s="958"/>
      <c r="AK69" s="958">
        <v>70</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546</v>
      </c>
      <c r="C70" s="962"/>
      <c r="D70" s="962"/>
      <c r="E70" s="962"/>
      <c r="F70" s="962"/>
      <c r="G70" s="962"/>
      <c r="H70" s="962"/>
      <c r="I70" s="962"/>
      <c r="J70" s="962"/>
      <c r="K70" s="962"/>
      <c r="L70" s="962"/>
      <c r="M70" s="962"/>
      <c r="N70" s="962"/>
      <c r="O70" s="962"/>
      <c r="P70" s="963"/>
      <c r="Q70" s="964">
        <v>10437</v>
      </c>
      <c r="R70" s="958"/>
      <c r="S70" s="958"/>
      <c r="T70" s="958"/>
      <c r="U70" s="958"/>
      <c r="V70" s="958">
        <v>10370</v>
      </c>
      <c r="W70" s="958"/>
      <c r="X70" s="958"/>
      <c r="Y70" s="958"/>
      <c r="Z70" s="958"/>
      <c r="AA70" s="958">
        <v>66</v>
      </c>
      <c r="AB70" s="958"/>
      <c r="AC70" s="958"/>
      <c r="AD70" s="958"/>
      <c r="AE70" s="958"/>
      <c r="AF70" s="958">
        <v>2520</v>
      </c>
      <c r="AG70" s="958"/>
      <c r="AH70" s="958"/>
      <c r="AI70" s="958"/>
      <c r="AJ70" s="958"/>
      <c r="AK70" s="958" t="s">
        <v>543</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547</v>
      </c>
      <c r="C71" s="962"/>
      <c r="D71" s="962"/>
      <c r="E71" s="962"/>
      <c r="F71" s="962"/>
      <c r="G71" s="962"/>
      <c r="H71" s="962"/>
      <c r="I71" s="962"/>
      <c r="J71" s="962"/>
      <c r="K71" s="962"/>
      <c r="L71" s="962"/>
      <c r="M71" s="962"/>
      <c r="N71" s="962"/>
      <c r="O71" s="962"/>
      <c r="P71" s="963"/>
      <c r="Q71" s="964">
        <v>34078</v>
      </c>
      <c r="R71" s="958"/>
      <c r="S71" s="958"/>
      <c r="T71" s="958"/>
      <c r="U71" s="958"/>
      <c r="V71" s="958">
        <v>33928</v>
      </c>
      <c r="W71" s="958"/>
      <c r="X71" s="958"/>
      <c r="Y71" s="958"/>
      <c r="Z71" s="958"/>
      <c r="AA71" s="958">
        <v>150</v>
      </c>
      <c r="AB71" s="958"/>
      <c r="AC71" s="958"/>
      <c r="AD71" s="958"/>
      <c r="AE71" s="958"/>
      <c r="AF71" s="958">
        <v>150</v>
      </c>
      <c r="AG71" s="958"/>
      <c r="AH71" s="958"/>
      <c r="AI71" s="958"/>
      <c r="AJ71" s="958"/>
      <c r="AK71" s="958">
        <v>330</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548</v>
      </c>
      <c r="C72" s="962"/>
      <c r="D72" s="962"/>
      <c r="E72" s="962"/>
      <c r="F72" s="962"/>
      <c r="G72" s="962"/>
      <c r="H72" s="962"/>
      <c r="I72" s="962"/>
      <c r="J72" s="962"/>
      <c r="K72" s="962"/>
      <c r="L72" s="962"/>
      <c r="M72" s="962"/>
      <c r="N72" s="962"/>
      <c r="O72" s="962"/>
      <c r="P72" s="963"/>
      <c r="Q72" s="964">
        <v>9388</v>
      </c>
      <c r="R72" s="958"/>
      <c r="S72" s="958"/>
      <c r="T72" s="958"/>
      <c r="U72" s="958"/>
      <c r="V72" s="958">
        <v>9097</v>
      </c>
      <c r="W72" s="958"/>
      <c r="X72" s="958"/>
      <c r="Y72" s="958"/>
      <c r="Z72" s="958"/>
      <c r="AA72" s="958">
        <v>291</v>
      </c>
      <c r="AB72" s="958"/>
      <c r="AC72" s="958"/>
      <c r="AD72" s="958"/>
      <c r="AE72" s="958"/>
      <c r="AF72" s="958">
        <v>291</v>
      </c>
      <c r="AG72" s="958"/>
      <c r="AH72" s="958"/>
      <c r="AI72" s="958"/>
      <c r="AJ72" s="958"/>
      <c r="AK72" s="958" t="s">
        <v>543</v>
      </c>
      <c r="AL72" s="958"/>
      <c r="AM72" s="958"/>
      <c r="AN72" s="958"/>
      <c r="AO72" s="958"/>
      <c r="AP72" s="958">
        <v>125</v>
      </c>
      <c r="AQ72" s="958"/>
      <c r="AR72" s="958"/>
      <c r="AS72" s="958"/>
      <c r="AT72" s="958"/>
      <c r="AU72" s="958">
        <v>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549</v>
      </c>
      <c r="C73" s="962"/>
      <c r="D73" s="962"/>
      <c r="E73" s="962"/>
      <c r="F73" s="962"/>
      <c r="G73" s="962"/>
      <c r="H73" s="962"/>
      <c r="I73" s="962"/>
      <c r="J73" s="962"/>
      <c r="K73" s="962"/>
      <c r="L73" s="962"/>
      <c r="M73" s="962"/>
      <c r="N73" s="962"/>
      <c r="O73" s="962"/>
      <c r="P73" s="963"/>
      <c r="Q73" s="964">
        <v>2403</v>
      </c>
      <c r="R73" s="958"/>
      <c r="S73" s="958"/>
      <c r="T73" s="958"/>
      <c r="U73" s="958"/>
      <c r="V73" s="958">
        <v>2247</v>
      </c>
      <c r="W73" s="958"/>
      <c r="X73" s="958"/>
      <c r="Y73" s="958"/>
      <c r="Z73" s="958"/>
      <c r="AA73" s="958">
        <v>156</v>
      </c>
      <c r="AB73" s="958"/>
      <c r="AC73" s="958"/>
      <c r="AD73" s="958"/>
      <c r="AE73" s="958"/>
      <c r="AF73" s="958">
        <v>156</v>
      </c>
      <c r="AG73" s="958"/>
      <c r="AH73" s="958"/>
      <c r="AI73" s="958"/>
      <c r="AJ73" s="958"/>
      <c r="AK73" s="958" t="s">
        <v>543</v>
      </c>
      <c r="AL73" s="958"/>
      <c r="AM73" s="958"/>
      <c r="AN73" s="958"/>
      <c r="AO73" s="958"/>
      <c r="AP73" s="958">
        <v>9299</v>
      </c>
      <c r="AQ73" s="958"/>
      <c r="AR73" s="958"/>
      <c r="AS73" s="958"/>
      <c r="AT73" s="958"/>
      <c r="AU73" s="958">
        <v>3100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550</v>
      </c>
      <c r="C74" s="962"/>
      <c r="D74" s="962"/>
      <c r="E74" s="962"/>
      <c r="F74" s="962"/>
      <c r="G74" s="962"/>
      <c r="H74" s="962"/>
      <c r="I74" s="962"/>
      <c r="J74" s="962"/>
      <c r="K74" s="962"/>
      <c r="L74" s="962"/>
      <c r="M74" s="962"/>
      <c r="N74" s="962"/>
      <c r="O74" s="962"/>
      <c r="P74" s="963"/>
      <c r="Q74" s="964">
        <v>11048</v>
      </c>
      <c r="R74" s="958"/>
      <c r="S74" s="958"/>
      <c r="T74" s="958"/>
      <c r="U74" s="958"/>
      <c r="V74" s="958">
        <v>10962</v>
      </c>
      <c r="W74" s="958"/>
      <c r="X74" s="958"/>
      <c r="Y74" s="958"/>
      <c r="Z74" s="958"/>
      <c r="AA74" s="958">
        <v>86</v>
      </c>
      <c r="AB74" s="958"/>
      <c r="AC74" s="958"/>
      <c r="AD74" s="958"/>
      <c r="AE74" s="958"/>
      <c r="AF74" s="958">
        <v>86</v>
      </c>
      <c r="AG74" s="958"/>
      <c r="AH74" s="958"/>
      <c r="AI74" s="958"/>
      <c r="AJ74" s="958"/>
      <c r="AK74" s="958">
        <v>4624</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551</v>
      </c>
      <c r="C75" s="962"/>
      <c r="D75" s="962"/>
      <c r="E75" s="962"/>
      <c r="F75" s="962"/>
      <c r="G75" s="962"/>
      <c r="H75" s="962"/>
      <c r="I75" s="962"/>
      <c r="J75" s="962"/>
      <c r="K75" s="962"/>
      <c r="L75" s="962"/>
      <c r="M75" s="962"/>
      <c r="N75" s="962"/>
      <c r="O75" s="962"/>
      <c r="P75" s="963"/>
      <c r="Q75" s="965">
        <v>1656633</v>
      </c>
      <c r="R75" s="966"/>
      <c r="S75" s="966"/>
      <c r="T75" s="966"/>
      <c r="U75" s="967"/>
      <c r="V75" s="968">
        <v>1631442</v>
      </c>
      <c r="W75" s="966"/>
      <c r="X75" s="966"/>
      <c r="Y75" s="966"/>
      <c r="Z75" s="967"/>
      <c r="AA75" s="968">
        <v>25191</v>
      </c>
      <c r="AB75" s="966"/>
      <c r="AC75" s="966"/>
      <c r="AD75" s="966"/>
      <c r="AE75" s="967"/>
      <c r="AF75" s="968">
        <v>25191</v>
      </c>
      <c r="AG75" s="966"/>
      <c r="AH75" s="966"/>
      <c r="AI75" s="966"/>
      <c r="AJ75" s="967"/>
      <c r="AK75" s="968">
        <v>23240</v>
      </c>
      <c r="AL75" s="966"/>
      <c r="AM75" s="966"/>
      <c r="AN75" s="966"/>
      <c r="AO75" s="967"/>
      <c r="AP75" s="968" t="s">
        <v>543</v>
      </c>
      <c r="AQ75" s="966"/>
      <c r="AR75" s="966"/>
      <c r="AS75" s="966"/>
      <c r="AT75" s="967"/>
      <c r="AU75" s="968" t="s">
        <v>543</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552</v>
      </c>
      <c r="C76" s="962"/>
      <c r="D76" s="962"/>
      <c r="E76" s="962"/>
      <c r="F76" s="962"/>
      <c r="G76" s="962"/>
      <c r="H76" s="962"/>
      <c r="I76" s="962"/>
      <c r="J76" s="962"/>
      <c r="K76" s="962"/>
      <c r="L76" s="962"/>
      <c r="M76" s="962"/>
      <c r="N76" s="962"/>
      <c r="O76" s="962"/>
      <c r="P76" s="963"/>
      <c r="Q76" s="965">
        <v>141</v>
      </c>
      <c r="R76" s="966"/>
      <c r="S76" s="966"/>
      <c r="T76" s="966"/>
      <c r="U76" s="967"/>
      <c r="V76" s="968">
        <v>124</v>
      </c>
      <c r="W76" s="966"/>
      <c r="X76" s="966"/>
      <c r="Y76" s="966"/>
      <c r="Z76" s="967"/>
      <c r="AA76" s="968">
        <v>18</v>
      </c>
      <c r="AB76" s="966"/>
      <c r="AC76" s="966"/>
      <c r="AD76" s="966"/>
      <c r="AE76" s="967"/>
      <c r="AF76" s="968">
        <v>18</v>
      </c>
      <c r="AG76" s="966"/>
      <c r="AH76" s="966"/>
      <c r="AI76" s="966"/>
      <c r="AJ76" s="967"/>
      <c r="AK76" s="968">
        <v>13</v>
      </c>
      <c r="AL76" s="966"/>
      <c r="AM76" s="966"/>
      <c r="AN76" s="966"/>
      <c r="AO76" s="967"/>
      <c r="AP76" s="968" t="s">
        <v>543</v>
      </c>
      <c r="AQ76" s="966"/>
      <c r="AR76" s="966"/>
      <c r="AS76" s="966"/>
      <c r="AT76" s="967"/>
      <c r="AU76" s="968" t="s">
        <v>543</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28519</v>
      </c>
      <c r="AG88" s="946"/>
      <c r="AH88" s="946"/>
      <c r="AI88" s="946"/>
      <c r="AJ88" s="946"/>
      <c r="AK88" s="950"/>
      <c r="AL88" s="950"/>
      <c r="AM88" s="950"/>
      <c r="AN88" s="950"/>
      <c r="AO88" s="950"/>
      <c r="AP88" s="946">
        <v>9424</v>
      </c>
      <c r="AQ88" s="946"/>
      <c r="AR88" s="946"/>
      <c r="AS88" s="946"/>
      <c r="AT88" s="946"/>
      <c r="AU88" s="946">
        <v>3103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485</v>
      </c>
      <c r="CX102" s="940"/>
      <c r="CY102" s="940"/>
      <c r="CZ102" s="940"/>
      <c r="DA102" s="941"/>
      <c r="DB102" s="939">
        <v>660</v>
      </c>
      <c r="DC102" s="940"/>
      <c r="DD102" s="940"/>
      <c r="DE102" s="940"/>
      <c r="DF102" s="941"/>
      <c r="DG102" s="939">
        <v>2824</v>
      </c>
      <c r="DH102" s="940"/>
      <c r="DI102" s="940"/>
      <c r="DJ102" s="940"/>
      <c r="DK102" s="941"/>
      <c r="DL102" s="939" t="s">
        <v>485</v>
      </c>
      <c r="DM102" s="940"/>
      <c r="DN102" s="940"/>
      <c r="DO102" s="940"/>
      <c r="DP102" s="941"/>
      <c r="DQ102" s="939" t="s">
        <v>485</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2235851</v>
      </c>
      <c r="AB110" s="876"/>
      <c r="AC110" s="876"/>
      <c r="AD110" s="876"/>
      <c r="AE110" s="877"/>
      <c r="AF110" s="878">
        <v>2241126</v>
      </c>
      <c r="AG110" s="876"/>
      <c r="AH110" s="876"/>
      <c r="AI110" s="876"/>
      <c r="AJ110" s="877"/>
      <c r="AK110" s="878">
        <v>2215373</v>
      </c>
      <c r="AL110" s="876"/>
      <c r="AM110" s="876"/>
      <c r="AN110" s="876"/>
      <c r="AO110" s="877"/>
      <c r="AP110" s="879">
        <v>8.4</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22570182</v>
      </c>
      <c r="BR110" s="829"/>
      <c r="BS110" s="829"/>
      <c r="BT110" s="829"/>
      <c r="BU110" s="829"/>
      <c r="BV110" s="829">
        <v>24709835</v>
      </c>
      <c r="BW110" s="829"/>
      <c r="BX110" s="829"/>
      <c r="BY110" s="829"/>
      <c r="BZ110" s="829"/>
      <c r="CA110" s="829">
        <v>28837889</v>
      </c>
      <c r="CB110" s="829"/>
      <c r="CC110" s="829"/>
      <c r="CD110" s="829"/>
      <c r="CE110" s="829"/>
      <c r="CF110" s="853">
        <v>108.8</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1752522</v>
      </c>
      <c r="BR111" s="804"/>
      <c r="BS111" s="804"/>
      <c r="BT111" s="804"/>
      <c r="BU111" s="804"/>
      <c r="BV111" s="804">
        <v>1774720</v>
      </c>
      <c r="BW111" s="804"/>
      <c r="BX111" s="804"/>
      <c r="BY111" s="804"/>
      <c r="BZ111" s="804"/>
      <c r="CA111" s="804">
        <v>3560275</v>
      </c>
      <c r="CB111" s="804"/>
      <c r="CC111" s="804"/>
      <c r="CD111" s="804"/>
      <c r="CE111" s="804"/>
      <c r="CF111" s="862">
        <v>13.4</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2161900</v>
      </c>
      <c r="BR112" s="804"/>
      <c r="BS112" s="804"/>
      <c r="BT112" s="804"/>
      <c r="BU112" s="804"/>
      <c r="BV112" s="804">
        <v>2161775</v>
      </c>
      <c r="BW112" s="804"/>
      <c r="BX112" s="804"/>
      <c r="BY112" s="804"/>
      <c r="BZ112" s="804"/>
      <c r="CA112" s="804">
        <v>2323475</v>
      </c>
      <c r="CB112" s="804"/>
      <c r="CC112" s="804"/>
      <c r="CD112" s="804"/>
      <c r="CE112" s="804"/>
      <c r="CF112" s="862">
        <v>8.8000000000000007</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272555</v>
      </c>
      <c r="AB113" s="906"/>
      <c r="AC113" s="906"/>
      <c r="AD113" s="906"/>
      <c r="AE113" s="907"/>
      <c r="AF113" s="908">
        <v>274861</v>
      </c>
      <c r="AG113" s="906"/>
      <c r="AH113" s="906"/>
      <c r="AI113" s="906"/>
      <c r="AJ113" s="907"/>
      <c r="AK113" s="908">
        <v>165128</v>
      </c>
      <c r="AL113" s="906"/>
      <c r="AM113" s="906"/>
      <c r="AN113" s="906"/>
      <c r="AO113" s="907"/>
      <c r="AP113" s="909">
        <v>0.6</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3736187</v>
      </c>
      <c r="BR113" s="804"/>
      <c r="BS113" s="804"/>
      <c r="BT113" s="804"/>
      <c r="BU113" s="804"/>
      <c r="BV113" s="804">
        <v>3419734</v>
      </c>
      <c r="BW113" s="804"/>
      <c r="BX113" s="804"/>
      <c r="BY113" s="804"/>
      <c r="BZ113" s="804"/>
      <c r="CA113" s="804">
        <v>3102898</v>
      </c>
      <c r="CB113" s="804"/>
      <c r="CC113" s="804"/>
      <c r="CD113" s="804"/>
      <c r="CE113" s="804"/>
      <c r="CF113" s="862">
        <v>11.7</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85281</v>
      </c>
      <c r="AB114" s="767"/>
      <c r="AC114" s="767"/>
      <c r="AD114" s="767"/>
      <c r="AE114" s="768"/>
      <c r="AF114" s="769">
        <v>334042</v>
      </c>
      <c r="AG114" s="767"/>
      <c r="AH114" s="767"/>
      <c r="AI114" s="767"/>
      <c r="AJ114" s="768"/>
      <c r="AK114" s="769">
        <v>309065</v>
      </c>
      <c r="AL114" s="767"/>
      <c r="AM114" s="767"/>
      <c r="AN114" s="767"/>
      <c r="AO114" s="768"/>
      <c r="AP114" s="811">
        <v>1.2</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4801528</v>
      </c>
      <c r="BR114" s="804"/>
      <c r="BS114" s="804"/>
      <c r="BT114" s="804"/>
      <c r="BU114" s="804"/>
      <c r="BV114" s="804">
        <v>4903295</v>
      </c>
      <c r="BW114" s="804"/>
      <c r="BX114" s="804"/>
      <c r="BY114" s="804"/>
      <c r="BZ114" s="804"/>
      <c r="CA114" s="804">
        <v>4912166</v>
      </c>
      <c r="CB114" s="804"/>
      <c r="CC114" s="804"/>
      <c r="CD114" s="804"/>
      <c r="CE114" s="804"/>
      <c r="CF114" s="862">
        <v>18.5</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186952</v>
      </c>
      <c r="AB115" s="906"/>
      <c r="AC115" s="906"/>
      <c r="AD115" s="906"/>
      <c r="AE115" s="907"/>
      <c r="AF115" s="908">
        <v>94287</v>
      </c>
      <c r="AG115" s="906"/>
      <c r="AH115" s="906"/>
      <c r="AI115" s="906"/>
      <c r="AJ115" s="907"/>
      <c r="AK115" s="908">
        <v>200791</v>
      </c>
      <c r="AL115" s="906"/>
      <c r="AM115" s="906"/>
      <c r="AN115" s="906"/>
      <c r="AO115" s="907"/>
      <c r="AP115" s="909">
        <v>0.8</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1701705</v>
      </c>
      <c r="DH115" s="767"/>
      <c r="DI115" s="767"/>
      <c r="DJ115" s="767"/>
      <c r="DK115" s="768"/>
      <c r="DL115" s="769">
        <v>1743827</v>
      </c>
      <c r="DM115" s="767"/>
      <c r="DN115" s="767"/>
      <c r="DO115" s="767"/>
      <c r="DP115" s="768"/>
      <c r="DQ115" s="769">
        <v>3548962</v>
      </c>
      <c r="DR115" s="767"/>
      <c r="DS115" s="767"/>
      <c r="DT115" s="767"/>
      <c r="DU115" s="768"/>
      <c r="DV115" s="811">
        <v>13.4</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50817</v>
      </c>
      <c r="DH116" s="767"/>
      <c r="DI116" s="767"/>
      <c r="DJ116" s="767"/>
      <c r="DK116" s="768"/>
      <c r="DL116" s="769">
        <v>30893</v>
      </c>
      <c r="DM116" s="767"/>
      <c r="DN116" s="767"/>
      <c r="DO116" s="767"/>
      <c r="DP116" s="768"/>
      <c r="DQ116" s="769">
        <v>11313</v>
      </c>
      <c r="DR116" s="767"/>
      <c r="DS116" s="767"/>
      <c r="DT116" s="767"/>
      <c r="DU116" s="768"/>
      <c r="DV116" s="811">
        <v>0</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2780639</v>
      </c>
      <c r="AB117" s="890"/>
      <c r="AC117" s="890"/>
      <c r="AD117" s="890"/>
      <c r="AE117" s="891"/>
      <c r="AF117" s="892">
        <v>2944316</v>
      </c>
      <c r="AG117" s="890"/>
      <c r="AH117" s="890"/>
      <c r="AI117" s="890"/>
      <c r="AJ117" s="891"/>
      <c r="AK117" s="892">
        <v>2890357</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439</v>
      </c>
      <c r="BP119" s="865"/>
      <c r="BQ119" s="866">
        <v>35022319</v>
      </c>
      <c r="BR119" s="832"/>
      <c r="BS119" s="832"/>
      <c r="BT119" s="832"/>
      <c r="BU119" s="832"/>
      <c r="BV119" s="832">
        <v>36969359</v>
      </c>
      <c r="BW119" s="832"/>
      <c r="BX119" s="832"/>
      <c r="BY119" s="832"/>
      <c r="BZ119" s="832"/>
      <c r="CA119" s="832">
        <v>42736703</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13037533</v>
      </c>
      <c r="BR120" s="829"/>
      <c r="BS120" s="829"/>
      <c r="BT120" s="829"/>
      <c r="BU120" s="829"/>
      <c r="BV120" s="829">
        <v>14035846</v>
      </c>
      <c r="BW120" s="829"/>
      <c r="BX120" s="829"/>
      <c r="BY120" s="829"/>
      <c r="BZ120" s="829"/>
      <c r="CA120" s="829">
        <v>10051053</v>
      </c>
      <c r="CB120" s="829"/>
      <c r="CC120" s="829"/>
      <c r="CD120" s="829"/>
      <c r="CE120" s="829"/>
      <c r="CF120" s="853">
        <v>37.9</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2161900</v>
      </c>
      <c r="DH120" s="829"/>
      <c r="DI120" s="829"/>
      <c r="DJ120" s="829"/>
      <c r="DK120" s="829"/>
      <c r="DL120" s="829">
        <v>2161775</v>
      </c>
      <c r="DM120" s="829"/>
      <c r="DN120" s="829"/>
      <c r="DO120" s="829"/>
      <c r="DP120" s="829"/>
      <c r="DQ120" s="829">
        <v>2323475</v>
      </c>
      <c r="DR120" s="829"/>
      <c r="DS120" s="829"/>
      <c r="DT120" s="829"/>
      <c r="DU120" s="829"/>
      <c r="DV120" s="830">
        <v>8.8000000000000007</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10322353</v>
      </c>
      <c r="BR121" s="804"/>
      <c r="BS121" s="804"/>
      <c r="BT121" s="804"/>
      <c r="BU121" s="804"/>
      <c r="BV121" s="804">
        <v>10140893</v>
      </c>
      <c r="BW121" s="804"/>
      <c r="BX121" s="804"/>
      <c r="BY121" s="804"/>
      <c r="BZ121" s="804"/>
      <c r="CA121" s="804">
        <v>10021825</v>
      </c>
      <c r="CB121" s="804"/>
      <c r="CC121" s="804"/>
      <c r="CD121" s="804"/>
      <c r="CE121" s="804"/>
      <c r="CF121" s="862">
        <v>37.799999999999997</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9737505</v>
      </c>
      <c r="BR122" s="832"/>
      <c r="BS122" s="832"/>
      <c r="BT122" s="832"/>
      <c r="BU122" s="832"/>
      <c r="BV122" s="832">
        <v>8898961</v>
      </c>
      <c r="BW122" s="832"/>
      <c r="BX122" s="832"/>
      <c r="BY122" s="832"/>
      <c r="BZ122" s="832"/>
      <c r="CA122" s="832">
        <v>8152810</v>
      </c>
      <c r="CB122" s="832"/>
      <c r="CC122" s="832"/>
      <c r="CD122" s="832"/>
      <c r="CE122" s="832"/>
      <c r="CF122" s="833">
        <v>30.8</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20316</v>
      </c>
      <c r="AB123" s="767"/>
      <c r="AC123" s="767"/>
      <c r="AD123" s="767"/>
      <c r="AE123" s="768"/>
      <c r="AF123" s="769">
        <v>19924</v>
      </c>
      <c r="AG123" s="767"/>
      <c r="AH123" s="767"/>
      <c r="AI123" s="767"/>
      <c r="AJ123" s="768"/>
      <c r="AK123" s="769">
        <v>19580</v>
      </c>
      <c r="AL123" s="767"/>
      <c r="AM123" s="767"/>
      <c r="AN123" s="767"/>
      <c r="AO123" s="768"/>
      <c r="AP123" s="811">
        <v>0.1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447</v>
      </c>
      <c r="BP123" s="865"/>
      <c r="BQ123" s="819">
        <v>33097391</v>
      </c>
      <c r="BR123" s="820"/>
      <c r="BS123" s="820"/>
      <c r="BT123" s="820"/>
      <c r="BU123" s="820"/>
      <c r="BV123" s="820">
        <v>33075700</v>
      </c>
      <c r="BW123" s="820"/>
      <c r="BX123" s="820"/>
      <c r="BY123" s="820"/>
      <c r="BZ123" s="820"/>
      <c r="CA123" s="820">
        <v>28225688</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7.8</v>
      </c>
      <c r="BR124" s="818"/>
      <c r="BS124" s="818"/>
      <c r="BT124" s="818"/>
      <c r="BU124" s="818"/>
      <c r="BV124" s="818">
        <v>15.3</v>
      </c>
      <c r="BW124" s="818"/>
      <c r="BX124" s="818"/>
      <c r="BY124" s="818"/>
      <c r="BZ124" s="818"/>
      <c r="CA124" s="818">
        <v>54.7</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166636</v>
      </c>
      <c r="AB126" s="767"/>
      <c r="AC126" s="767"/>
      <c r="AD126" s="767"/>
      <c r="AE126" s="768"/>
      <c r="AF126" s="769">
        <v>74363</v>
      </c>
      <c r="AG126" s="767"/>
      <c r="AH126" s="767"/>
      <c r="AI126" s="767"/>
      <c r="AJ126" s="768"/>
      <c r="AK126" s="769">
        <v>181211</v>
      </c>
      <c r="AL126" s="767"/>
      <c r="AM126" s="767"/>
      <c r="AN126" s="767"/>
      <c r="AO126" s="768"/>
      <c r="AP126" s="811">
        <v>0.7</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1029902</v>
      </c>
      <c r="AB128" s="788"/>
      <c r="AC128" s="788"/>
      <c r="AD128" s="788"/>
      <c r="AE128" s="789"/>
      <c r="AF128" s="790">
        <v>1084706</v>
      </c>
      <c r="AG128" s="788"/>
      <c r="AH128" s="788"/>
      <c r="AI128" s="788"/>
      <c r="AJ128" s="789"/>
      <c r="AK128" s="790">
        <v>999673</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11.92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25787460</v>
      </c>
      <c r="AB129" s="767"/>
      <c r="AC129" s="767"/>
      <c r="AD129" s="767"/>
      <c r="AE129" s="768"/>
      <c r="AF129" s="769">
        <v>26724955</v>
      </c>
      <c r="AG129" s="767"/>
      <c r="AH129" s="767"/>
      <c r="AI129" s="767"/>
      <c r="AJ129" s="768"/>
      <c r="AK129" s="769">
        <v>27627458</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16.920000000000002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1401977</v>
      </c>
      <c r="AB130" s="767"/>
      <c r="AC130" s="767"/>
      <c r="AD130" s="767"/>
      <c r="AE130" s="768"/>
      <c r="AF130" s="769">
        <v>1304941</v>
      </c>
      <c r="AG130" s="767"/>
      <c r="AH130" s="767"/>
      <c r="AI130" s="767"/>
      <c r="AJ130" s="768"/>
      <c r="AK130" s="769">
        <v>1117701</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24385483</v>
      </c>
      <c r="AB131" s="751"/>
      <c r="AC131" s="751"/>
      <c r="AD131" s="751"/>
      <c r="AE131" s="752"/>
      <c r="AF131" s="753">
        <v>25420014</v>
      </c>
      <c r="AG131" s="751"/>
      <c r="AH131" s="751"/>
      <c r="AI131" s="751"/>
      <c r="AJ131" s="752"/>
      <c r="AK131" s="753">
        <v>26509757</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54.7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1.43019517</v>
      </c>
      <c r="AB132" s="732"/>
      <c r="AC132" s="732"/>
      <c r="AD132" s="732"/>
      <c r="AE132" s="733"/>
      <c r="AF132" s="734">
        <v>2.1820168940000002</v>
      </c>
      <c r="AG132" s="732"/>
      <c r="AH132" s="732"/>
      <c r="AI132" s="732"/>
      <c r="AJ132" s="733"/>
      <c r="AK132" s="734">
        <v>2.9158434010000001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0.2</v>
      </c>
      <c r="AB133" s="711"/>
      <c r="AC133" s="711"/>
      <c r="AD133" s="711"/>
      <c r="AE133" s="712"/>
      <c r="AF133" s="710">
        <v>1.2</v>
      </c>
      <c r="AG133" s="711"/>
      <c r="AH133" s="711"/>
      <c r="AI133" s="711"/>
      <c r="AJ133" s="712"/>
      <c r="AK133" s="710">
        <v>2.1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R/cDG8iA/CZj59gh0EaVEcSfFhFhuCKg5uHlqnmpF2Mg3bhTHtSAXYPnFOGcKNFK+nFaGSIj/eSlwgxPnvELQ==" saltValue="3edgDW9P7Sfg7sBxe/3T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AEAEA"/>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iKrJUF9j+pOwWHW8Gof+Gzf+ESUqpRhowoccSdrj/nXJOOW0OzQVcb0piqbdIpSSz9U5n9g+OgoJP+GDlb55A==" saltValue="ayE8/tjtu2NLM9uEK36mX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U/9mepPsz7vNQjs1BTPAM3ypRND25ogI9T0oJFqfTJwxRFM10yFfB0Q6TPqx/9ruyMymp5v0EyNlEH+2d2fwA==" saltValue="f8jWMJUWFDVh4fwpAUhwp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5" t="s">
        <v>476</v>
      </c>
      <c r="AP7" s="253"/>
      <c r="AQ7" s="254" t="s">
        <v>477</v>
      </c>
      <c r="AR7" s="255"/>
    </row>
    <row r="8" spans="1:46" ht="13.2" x14ac:dyDescent="0.2">
      <c r="A8" s="247"/>
      <c r="AK8" s="256"/>
      <c r="AL8" s="257"/>
      <c r="AM8" s="257"/>
      <c r="AN8" s="258"/>
      <c r="AO8" s="1106"/>
      <c r="AP8" s="259" t="s">
        <v>478</v>
      </c>
      <c r="AQ8" s="260" t="s">
        <v>479</v>
      </c>
      <c r="AR8" s="261" t="s">
        <v>480</v>
      </c>
    </row>
    <row r="9" spans="1:46" ht="13.2" x14ac:dyDescent="0.2">
      <c r="A9" s="247"/>
      <c r="AK9" s="1117" t="s">
        <v>481</v>
      </c>
      <c r="AL9" s="1118"/>
      <c r="AM9" s="1118"/>
      <c r="AN9" s="1119"/>
      <c r="AO9" s="262">
        <v>8522568</v>
      </c>
      <c r="AP9" s="262">
        <v>65811</v>
      </c>
      <c r="AQ9" s="263">
        <v>68274</v>
      </c>
      <c r="AR9" s="264">
        <v>-3.6</v>
      </c>
    </row>
    <row r="10" spans="1:46" ht="13.5" customHeight="1" x14ac:dyDescent="0.2">
      <c r="A10" s="247"/>
      <c r="AK10" s="1117" t="s">
        <v>482</v>
      </c>
      <c r="AL10" s="1118"/>
      <c r="AM10" s="1118"/>
      <c r="AN10" s="1119"/>
      <c r="AO10" s="265">
        <v>50681</v>
      </c>
      <c r="AP10" s="265">
        <v>391</v>
      </c>
      <c r="AQ10" s="266">
        <v>4860</v>
      </c>
      <c r="AR10" s="267">
        <v>-92</v>
      </c>
    </row>
    <row r="11" spans="1:46" ht="13.5" customHeight="1" x14ac:dyDescent="0.2">
      <c r="A11" s="247"/>
      <c r="AK11" s="1117" t="s">
        <v>483</v>
      </c>
      <c r="AL11" s="1118"/>
      <c r="AM11" s="1118"/>
      <c r="AN11" s="1119"/>
      <c r="AO11" s="265">
        <v>48599</v>
      </c>
      <c r="AP11" s="265">
        <v>375</v>
      </c>
      <c r="AQ11" s="266">
        <v>567</v>
      </c>
      <c r="AR11" s="267">
        <v>-33.9</v>
      </c>
    </row>
    <row r="12" spans="1:46" ht="13.5" customHeight="1" x14ac:dyDescent="0.2">
      <c r="A12" s="247"/>
      <c r="AK12" s="1117" t="s">
        <v>484</v>
      </c>
      <c r="AL12" s="1118"/>
      <c r="AM12" s="1118"/>
      <c r="AN12" s="1119"/>
      <c r="AO12" s="265" t="s">
        <v>485</v>
      </c>
      <c r="AP12" s="265" t="s">
        <v>485</v>
      </c>
      <c r="AQ12" s="266">
        <v>16</v>
      </c>
      <c r="AR12" s="267" t="s">
        <v>485</v>
      </c>
    </row>
    <row r="13" spans="1:46" ht="13.5" customHeight="1" x14ac:dyDescent="0.2">
      <c r="A13" s="247"/>
      <c r="AK13" s="1117" t="s">
        <v>486</v>
      </c>
      <c r="AL13" s="1118"/>
      <c r="AM13" s="1118"/>
      <c r="AN13" s="1119"/>
      <c r="AO13" s="265">
        <v>312905</v>
      </c>
      <c r="AP13" s="265">
        <v>2416</v>
      </c>
      <c r="AQ13" s="266">
        <v>2777</v>
      </c>
      <c r="AR13" s="267">
        <v>-13</v>
      </c>
    </row>
    <row r="14" spans="1:46" ht="13.5" customHeight="1" x14ac:dyDescent="0.2">
      <c r="A14" s="247"/>
      <c r="AK14" s="1117" t="s">
        <v>487</v>
      </c>
      <c r="AL14" s="1118"/>
      <c r="AM14" s="1118"/>
      <c r="AN14" s="1119"/>
      <c r="AO14" s="265">
        <v>72516</v>
      </c>
      <c r="AP14" s="265">
        <v>560</v>
      </c>
      <c r="AQ14" s="266">
        <v>1330</v>
      </c>
      <c r="AR14" s="267">
        <v>-57.9</v>
      </c>
    </row>
    <row r="15" spans="1:46" ht="13.5" customHeight="1" x14ac:dyDescent="0.2">
      <c r="A15" s="247"/>
      <c r="AK15" s="1120" t="s">
        <v>488</v>
      </c>
      <c r="AL15" s="1121"/>
      <c r="AM15" s="1121"/>
      <c r="AN15" s="1122"/>
      <c r="AO15" s="265">
        <v>-450204</v>
      </c>
      <c r="AP15" s="265">
        <v>-3476</v>
      </c>
      <c r="AQ15" s="266">
        <v>-3833</v>
      </c>
      <c r="AR15" s="267">
        <v>-9.3000000000000007</v>
      </c>
    </row>
    <row r="16" spans="1:46" ht="13.2" x14ac:dyDescent="0.2">
      <c r="A16" s="247"/>
      <c r="AK16" s="1120" t="s">
        <v>177</v>
      </c>
      <c r="AL16" s="1121"/>
      <c r="AM16" s="1121"/>
      <c r="AN16" s="1122"/>
      <c r="AO16" s="265">
        <v>8557065</v>
      </c>
      <c r="AP16" s="265">
        <v>66078</v>
      </c>
      <c r="AQ16" s="266">
        <v>73991</v>
      </c>
      <c r="AR16" s="267">
        <v>-10.7</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3" t="s">
        <v>493</v>
      </c>
      <c r="AL21" s="1124"/>
      <c r="AM21" s="1124"/>
      <c r="AN21" s="1125"/>
      <c r="AO21" s="277">
        <v>4.9000000000000004</v>
      </c>
      <c r="AP21" s="278">
        <v>6.28</v>
      </c>
      <c r="AQ21" s="279">
        <v>-1.38</v>
      </c>
      <c r="AS21" s="280"/>
      <c r="AT21" s="276"/>
    </row>
    <row r="22" spans="1:46" s="248" customFormat="1" ht="13.2" x14ac:dyDescent="0.2">
      <c r="A22" s="276"/>
      <c r="AK22" s="1123" t="s">
        <v>494</v>
      </c>
      <c r="AL22" s="1124"/>
      <c r="AM22" s="1124"/>
      <c r="AN22" s="1125"/>
      <c r="AO22" s="281">
        <v>99.5</v>
      </c>
      <c r="AP22" s="282">
        <v>98.7</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5" t="s">
        <v>476</v>
      </c>
      <c r="AP30" s="253"/>
      <c r="AQ30" s="254" t="s">
        <v>477</v>
      </c>
      <c r="AR30" s="255"/>
    </row>
    <row r="31" spans="1:46" ht="13.2" x14ac:dyDescent="0.2">
      <c r="A31" s="247"/>
      <c r="AK31" s="256"/>
      <c r="AL31" s="257"/>
      <c r="AM31" s="257"/>
      <c r="AN31" s="258"/>
      <c r="AO31" s="1106"/>
      <c r="AP31" s="259" t="s">
        <v>478</v>
      </c>
      <c r="AQ31" s="260" t="s">
        <v>479</v>
      </c>
      <c r="AR31" s="261" t="s">
        <v>480</v>
      </c>
    </row>
    <row r="32" spans="1:46" ht="27" customHeight="1" x14ac:dyDescent="0.2">
      <c r="A32" s="247"/>
      <c r="AK32" s="1107" t="s">
        <v>498</v>
      </c>
      <c r="AL32" s="1108"/>
      <c r="AM32" s="1108"/>
      <c r="AN32" s="1109"/>
      <c r="AO32" s="291">
        <v>2215373</v>
      </c>
      <c r="AP32" s="291">
        <v>17107</v>
      </c>
      <c r="AQ32" s="292">
        <v>32402</v>
      </c>
      <c r="AR32" s="293">
        <v>-47.2</v>
      </c>
    </row>
    <row r="33" spans="1:46" ht="13.5" customHeight="1" x14ac:dyDescent="0.2">
      <c r="A33" s="247"/>
      <c r="AK33" s="1107" t="s">
        <v>499</v>
      </c>
      <c r="AL33" s="1108"/>
      <c r="AM33" s="1108"/>
      <c r="AN33" s="1109"/>
      <c r="AO33" s="291" t="s">
        <v>485</v>
      </c>
      <c r="AP33" s="291" t="s">
        <v>485</v>
      </c>
      <c r="AQ33" s="292" t="s">
        <v>485</v>
      </c>
      <c r="AR33" s="293" t="s">
        <v>485</v>
      </c>
    </row>
    <row r="34" spans="1:46" ht="27" customHeight="1" x14ac:dyDescent="0.2">
      <c r="A34" s="247"/>
      <c r="AK34" s="1107" t="s">
        <v>500</v>
      </c>
      <c r="AL34" s="1108"/>
      <c r="AM34" s="1108"/>
      <c r="AN34" s="1109"/>
      <c r="AO34" s="291" t="s">
        <v>485</v>
      </c>
      <c r="AP34" s="291" t="s">
        <v>485</v>
      </c>
      <c r="AQ34" s="292">
        <v>16</v>
      </c>
      <c r="AR34" s="293" t="s">
        <v>485</v>
      </c>
    </row>
    <row r="35" spans="1:46" ht="27" customHeight="1" x14ac:dyDescent="0.2">
      <c r="A35" s="247"/>
      <c r="AK35" s="1107" t="s">
        <v>501</v>
      </c>
      <c r="AL35" s="1108"/>
      <c r="AM35" s="1108"/>
      <c r="AN35" s="1109"/>
      <c r="AO35" s="291">
        <v>165128</v>
      </c>
      <c r="AP35" s="291">
        <v>1275</v>
      </c>
      <c r="AQ35" s="292">
        <v>5520</v>
      </c>
      <c r="AR35" s="293">
        <v>-76.900000000000006</v>
      </c>
    </row>
    <row r="36" spans="1:46" ht="27" customHeight="1" x14ac:dyDescent="0.2">
      <c r="A36" s="247"/>
      <c r="AK36" s="1107" t="s">
        <v>502</v>
      </c>
      <c r="AL36" s="1108"/>
      <c r="AM36" s="1108"/>
      <c r="AN36" s="1109"/>
      <c r="AO36" s="291">
        <v>309065</v>
      </c>
      <c r="AP36" s="291">
        <v>2387</v>
      </c>
      <c r="AQ36" s="292">
        <v>1296</v>
      </c>
      <c r="AR36" s="293">
        <v>84.2</v>
      </c>
    </row>
    <row r="37" spans="1:46" ht="13.5" customHeight="1" x14ac:dyDescent="0.2">
      <c r="A37" s="247"/>
      <c r="AK37" s="1107" t="s">
        <v>503</v>
      </c>
      <c r="AL37" s="1108"/>
      <c r="AM37" s="1108"/>
      <c r="AN37" s="1109"/>
      <c r="AO37" s="291">
        <v>200791</v>
      </c>
      <c r="AP37" s="291">
        <v>1551</v>
      </c>
      <c r="AQ37" s="292">
        <v>571</v>
      </c>
      <c r="AR37" s="293">
        <v>171.6</v>
      </c>
    </row>
    <row r="38" spans="1:46" ht="27" customHeight="1" x14ac:dyDescent="0.2">
      <c r="A38" s="247"/>
      <c r="AK38" s="1110" t="s">
        <v>504</v>
      </c>
      <c r="AL38" s="1111"/>
      <c r="AM38" s="1111"/>
      <c r="AN38" s="1112"/>
      <c r="AO38" s="294" t="s">
        <v>485</v>
      </c>
      <c r="AP38" s="294" t="s">
        <v>485</v>
      </c>
      <c r="AQ38" s="295">
        <v>0</v>
      </c>
      <c r="AR38" s="283" t="s">
        <v>485</v>
      </c>
      <c r="AS38" s="290"/>
    </row>
    <row r="39" spans="1:46" ht="13.2" x14ac:dyDescent="0.2">
      <c r="A39" s="247"/>
      <c r="AK39" s="1110" t="s">
        <v>505</v>
      </c>
      <c r="AL39" s="1111"/>
      <c r="AM39" s="1111"/>
      <c r="AN39" s="1112"/>
      <c r="AO39" s="291">
        <v>-999673</v>
      </c>
      <c r="AP39" s="291">
        <v>-7719</v>
      </c>
      <c r="AQ39" s="292">
        <v>-6093</v>
      </c>
      <c r="AR39" s="293">
        <v>26.7</v>
      </c>
      <c r="AS39" s="290"/>
    </row>
    <row r="40" spans="1:46" ht="27" customHeight="1" x14ac:dyDescent="0.2">
      <c r="A40" s="247"/>
      <c r="AK40" s="1107" t="s">
        <v>506</v>
      </c>
      <c r="AL40" s="1108"/>
      <c r="AM40" s="1108"/>
      <c r="AN40" s="1109"/>
      <c r="AO40" s="291">
        <v>-1117701</v>
      </c>
      <c r="AP40" s="291">
        <v>-8631</v>
      </c>
      <c r="AQ40" s="292">
        <v>-23816</v>
      </c>
      <c r="AR40" s="293">
        <v>-63.8</v>
      </c>
      <c r="AS40" s="290"/>
    </row>
    <row r="41" spans="1:46" ht="13.2" x14ac:dyDescent="0.2">
      <c r="A41" s="247"/>
      <c r="AK41" s="1113" t="s">
        <v>287</v>
      </c>
      <c r="AL41" s="1114"/>
      <c r="AM41" s="1114"/>
      <c r="AN41" s="1115"/>
      <c r="AO41" s="291">
        <v>772983</v>
      </c>
      <c r="AP41" s="291">
        <v>5969</v>
      </c>
      <c r="AQ41" s="292">
        <v>9896</v>
      </c>
      <c r="AR41" s="293">
        <v>-39.700000000000003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00" t="s">
        <v>476</v>
      </c>
      <c r="AN49" s="1102" t="s">
        <v>509</v>
      </c>
      <c r="AO49" s="1103"/>
      <c r="AP49" s="1103"/>
      <c r="AQ49" s="1103"/>
      <c r="AR49" s="1104"/>
    </row>
    <row r="50" spans="1:44" ht="13.2" x14ac:dyDescent="0.2">
      <c r="A50" s="247"/>
      <c r="AK50" s="305"/>
      <c r="AL50" s="306"/>
      <c r="AM50" s="1101"/>
      <c r="AN50" s="307" t="s">
        <v>510</v>
      </c>
      <c r="AO50" s="308" t="s">
        <v>511</v>
      </c>
      <c r="AP50" s="309" t="s">
        <v>512</v>
      </c>
      <c r="AQ50" s="310" t="s">
        <v>513</v>
      </c>
      <c r="AR50" s="311" t="s">
        <v>514</v>
      </c>
    </row>
    <row r="51" spans="1:44" ht="13.2" x14ac:dyDescent="0.2">
      <c r="A51" s="247"/>
      <c r="AK51" s="303" t="s">
        <v>515</v>
      </c>
      <c r="AL51" s="304"/>
      <c r="AM51" s="312">
        <v>5382126</v>
      </c>
      <c r="AN51" s="313">
        <v>42425</v>
      </c>
      <c r="AO51" s="314">
        <v>2.5</v>
      </c>
      <c r="AP51" s="315">
        <v>44161</v>
      </c>
      <c r="AQ51" s="316">
        <v>3.1</v>
      </c>
      <c r="AR51" s="317">
        <v>-0.6</v>
      </c>
    </row>
    <row r="52" spans="1:44" ht="13.2" x14ac:dyDescent="0.2">
      <c r="A52" s="247"/>
      <c r="AK52" s="318"/>
      <c r="AL52" s="319" t="s">
        <v>516</v>
      </c>
      <c r="AM52" s="320">
        <v>2897855</v>
      </c>
      <c r="AN52" s="321">
        <v>22843</v>
      </c>
      <c r="AO52" s="322">
        <v>-5.9</v>
      </c>
      <c r="AP52" s="323">
        <v>23644</v>
      </c>
      <c r="AQ52" s="324">
        <v>3.1</v>
      </c>
      <c r="AR52" s="325">
        <v>-9</v>
      </c>
    </row>
    <row r="53" spans="1:44" ht="13.2" x14ac:dyDescent="0.2">
      <c r="A53" s="247"/>
      <c r="AK53" s="303" t="s">
        <v>517</v>
      </c>
      <c r="AL53" s="304"/>
      <c r="AM53" s="312">
        <v>5636136</v>
      </c>
      <c r="AN53" s="313">
        <v>44104</v>
      </c>
      <c r="AO53" s="314">
        <v>4</v>
      </c>
      <c r="AP53" s="315">
        <v>43955</v>
      </c>
      <c r="AQ53" s="316">
        <v>-0.5</v>
      </c>
      <c r="AR53" s="317">
        <v>4.5</v>
      </c>
    </row>
    <row r="54" spans="1:44" ht="13.2" x14ac:dyDescent="0.2">
      <c r="A54" s="247"/>
      <c r="AK54" s="318"/>
      <c r="AL54" s="319" t="s">
        <v>516</v>
      </c>
      <c r="AM54" s="320">
        <v>4506644</v>
      </c>
      <c r="AN54" s="321">
        <v>35265</v>
      </c>
      <c r="AO54" s="322">
        <v>54.4</v>
      </c>
      <c r="AP54" s="323">
        <v>21318</v>
      </c>
      <c r="AQ54" s="324">
        <v>-9.8000000000000007</v>
      </c>
      <c r="AR54" s="325">
        <v>64.2</v>
      </c>
    </row>
    <row r="55" spans="1:44" ht="13.2" x14ac:dyDescent="0.2">
      <c r="A55" s="247"/>
      <c r="AK55" s="303" t="s">
        <v>518</v>
      </c>
      <c r="AL55" s="304"/>
      <c r="AM55" s="312">
        <v>4543136</v>
      </c>
      <c r="AN55" s="313">
        <v>35427</v>
      </c>
      <c r="AO55" s="314">
        <v>-19.7</v>
      </c>
      <c r="AP55" s="315">
        <v>41921</v>
      </c>
      <c r="AQ55" s="316">
        <v>-4.5999999999999996</v>
      </c>
      <c r="AR55" s="317">
        <v>-15.1</v>
      </c>
    </row>
    <row r="56" spans="1:44" ht="13.2" x14ac:dyDescent="0.2">
      <c r="A56" s="247"/>
      <c r="AK56" s="318"/>
      <c r="AL56" s="319" t="s">
        <v>516</v>
      </c>
      <c r="AM56" s="320">
        <v>2755026</v>
      </c>
      <c r="AN56" s="321">
        <v>21484</v>
      </c>
      <c r="AO56" s="322">
        <v>-39.1</v>
      </c>
      <c r="AP56" s="323">
        <v>21655</v>
      </c>
      <c r="AQ56" s="324">
        <v>1.6</v>
      </c>
      <c r="AR56" s="325">
        <v>-40.700000000000003</v>
      </c>
    </row>
    <row r="57" spans="1:44" ht="13.2" x14ac:dyDescent="0.2">
      <c r="A57" s="247"/>
      <c r="AK57" s="303" t="s">
        <v>519</v>
      </c>
      <c r="AL57" s="304"/>
      <c r="AM57" s="312">
        <v>8559444</v>
      </c>
      <c r="AN57" s="313">
        <v>66475</v>
      </c>
      <c r="AO57" s="314">
        <v>87.6</v>
      </c>
      <c r="AP57" s="315">
        <v>44585</v>
      </c>
      <c r="AQ57" s="316">
        <v>6.4</v>
      </c>
      <c r="AR57" s="317">
        <v>81.2</v>
      </c>
    </row>
    <row r="58" spans="1:44" ht="13.2" x14ac:dyDescent="0.2">
      <c r="A58" s="247"/>
      <c r="AK58" s="318"/>
      <c r="AL58" s="319" t="s">
        <v>516</v>
      </c>
      <c r="AM58" s="320">
        <v>6216900</v>
      </c>
      <c r="AN58" s="321">
        <v>48282</v>
      </c>
      <c r="AO58" s="322">
        <v>124.7</v>
      </c>
      <c r="AP58" s="323">
        <v>23077</v>
      </c>
      <c r="AQ58" s="324">
        <v>6.6</v>
      </c>
      <c r="AR58" s="325">
        <v>118.1</v>
      </c>
    </row>
    <row r="59" spans="1:44" ht="13.2" x14ac:dyDescent="0.2">
      <c r="A59" s="247"/>
      <c r="AK59" s="303" t="s">
        <v>520</v>
      </c>
      <c r="AL59" s="304"/>
      <c r="AM59" s="312">
        <v>11081177</v>
      </c>
      <c r="AN59" s="313">
        <v>85569</v>
      </c>
      <c r="AO59" s="314">
        <v>28.7</v>
      </c>
      <c r="AP59" s="315">
        <v>49779</v>
      </c>
      <c r="AQ59" s="316">
        <v>11.6</v>
      </c>
      <c r="AR59" s="317">
        <v>17.100000000000001</v>
      </c>
    </row>
    <row r="60" spans="1:44" ht="13.2" x14ac:dyDescent="0.2">
      <c r="A60" s="247"/>
      <c r="AK60" s="318"/>
      <c r="AL60" s="319" t="s">
        <v>516</v>
      </c>
      <c r="AM60" s="320">
        <v>8838814</v>
      </c>
      <c r="AN60" s="321">
        <v>68253</v>
      </c>
      <c r="AO60" s="322">
        <v>41.4</v>
      </c>
      <c r="AP60" s="323">
        <v>28921</v>
      </c>
      <c r="AQ60" s="324">
        <v>25.3</v>
      </c>
      <c r="AR60" s="325">
        <v>16.100000000000001</v>
      </c>
    </row>
    <row r="61" spans="1:44" ht="13.2" x14ac:dyDescent="0.2">
      <c r="A61" s="247"/>
      <c r="AK61" s="303" t="s">
        <v>521</v>
      </c>
      <c r="AL61" s="326"/>
      <c r="AM61" s="312">
        <v>7040404</v>
      </c>
      <c r="AN61" s="313">
        <v>54800</v>
      </c>
      <c r="AO61" s="314">
        <v>20.6</v>
      </c>
      <c r="AP61" s="315">
        <v>44880</v>
      </c>
      <c r="AQ61" s="327">
        <v>3.2</v>
      </c>
      <c r="AR61" s="317">
        <v>17.399999999999999</v>
      </c>
    </row>
    <row r="62" spans="1:44" ht="13.2" x14ac:dyDescent="0.2">
      <c r="A62" s="247"/>
      <c r="AK62" s="318"/>
      <c r="AL62" s="319" t="s">
        <v>516</v>
      </c>
      <c r="AM62" s="320">
        <v>5043048</v>
      </c>
      <c r="AN62" s="321">
        <v>39225</v>
      </c>
      <c r="AO62" s="322">
        <v>35.1</v>
      </c>
      <c r="AP62" s="323">
        <v>23723</v>
      </c>
      <c r="AQ62" s="324">
        <v>5.4</v>
      </c>
      <c r="AR62" s="325">
        <v>29.7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UujcK3Wy1znLrKaHWtCr2rhTH308BRlu0Mz6p8rwKgT/CkWFTD0REsPTtSGcDYEHrXW8waphKIvlqR5BQGVew==" saltValue="Co8TsWhd2nxEqwKrD97y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ksMVfog+3YXr0s05U/0U/lhEM9F83UMfPPeXlBBCBK45x1HMWK2lLjwgHQm35P+soylftOK7uG9q/GopVOeLaA==" saltValue="5SOi+8uz7T9VxccKcf5Od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JYbrnrwaDvEOIXKxnDA4nOGBFBWbECpX7DF+cn01Snr2GEEBP07RdZ7EDFH4DGlLpbegKcGPlPewAXOrL3Hpow==" saltValue="6HfZEJbiDGkDizbwkzwUX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16.61</v>
      </c>
      <c r="G47" s="12">
        <v>16.54</v>
      </c>
      <c r="H47" s="12">
        <v>16.04</v>
      </c>
      <c r="I47" s="12">
        <v>15.43</v>
      </c>
      <c r="J47" s="13">
        <v>11.33</v>
      </c>
    </row>
    <row r="48" spans="2:10" ht="57.75" customHeight="1" x14ac:dyDescent="0.2">
      <c r="B48" s="14"/>
      <c r="C48" s="1128" t="s">
        <v>4</v>
      </c>
      <c r="D48" s="1128"/>
      <c r="E48" s="1129"/>
      <c r="F48" s="15">
        <v>7.07</v>
      </c>
      <c r="G48" s="16">
        <v>9.6199999999999992</v>
      </c>
      <c r="H48" s="16">
        <v>10.18</v>
      </c>
      <c r="I48" s="16">
        <v>6.93</v>
      </c>
      <c r="J48" s="17">
        <v>7.45</v>
      </c>
    </row>
    <row r="49" spans="2:10" ht="57.75" customHeight="1" thickBot="1" x14ac:dyDescent="0.25">
      <c r="B49" s="18"/>
      <c r="C49" s="1130" t="s">
        <v>5</v>
      </c>
      <c r="D49" s="1130"/>
      <c r="E49" s="1131"/>
      <c r="F49" s="19" t="s">
        <v>528</v>
      </c>
      <c r="G49" s="20">
        <v>1.98</v>
      </c>
      <c r="H49" s="20">
        <v>1.04</v>
      </c>
      <c r="I49" s="20" t="s">
        <v>529</v>
      </c>
      <c r="J49" s="21" t="s">
        <v>530</v>
      </c>
    </row>
    <row r="50" spans="2:10" ht="13.2" x14ac:dyDescent="0.2"/>
  </sheetData>
  <sheetProtection algorithmName="SHA-512" hashValue="ZEKFF7Nj1m2O6B8wlV58NlOA85E1pIHdZcLQ2yHNc4d4nOcp2+ESOrbZg9UbscU3PpZRHp8i60TDjgCdEOQH6Q==" saltValue="jpCdaNh/eg+Q3v5BqSFfi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2026-03-17T04:27:10Z</cp:lastPrinted>
  <dcterms:created xsi:type="dcterms:W3CDTF">2026-02-23T05:55:13Z</dcterms:created>
  <dcterms:modified xsi:type="dcterms:W3CDTF">2026-03-23T06:52:34Z</dcterms:modified>
</cp:coreProperties>
</file>