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kokubunji.sinnaibu.local\15政策部\情報管理課\作業用フォルダ\情報管理担当\110　オープンデータ\02 HPオープンデータ\R7\2町丁目別世帯数及び人口\"/>
    </mc:Choice>
  </mc:AlternateContent>
  <xr:revisionPtr revIDLastSave="0" documentId="13_ncr:1_{D226D795-9ED9-41B4-BFA0-06BE1B778E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住基台帳による町丁目別世帯数及び人口" sheetId="2" r:id="rId1"/>
  </sheets>
  <definedNames>
    <definedName name="_xlnm.Print_Area" localSheetId="0">住基台帳による町丁目別世帯数及び人口!$A$1:$J$119</definedName>
    <definedName name="Z_0D0948AC_6E34_429F_BB44_887610489DB3_.wvu.PrintArea" localSheetId="0" hidden="1">住基台帳による町丁目別世帯数及び人口!$A$1:$J$119</definedName>
    <definedName name="Z_33280452_E34B_4559_96EA_0516D43220AA_.wvu.PrintArea" localSheetId="0" hidden="1">住基台帳による町丁目別世帯数及び人口!$A$1:$J$119</definedName>
    <definedName name="Z_41BAAA3A_95FB_45CF_A93C_D23344A62CC7_.wvu.PrintArea" localSheetId="0" hidden="1">住基台帳による町丁目別世帯数及び人口!$A$1:$J$119</definedName>
    <definedName name="Z_5DD40DBC_A1BB_4CEC_95B7_A61D348AA77D_.wvu.PrintArea" localSheetId="0" hidden="1">住基台帳による町丁目別世帯数及び人口!$A$1:$J$119</definedName>
    <definedName name="Z_5FA86D55_EAFB_4203_9C4F_DEE6AF720C2D_.wvu.PrintArea" localSheetId="0" hidden="1">住基台帳による町丁目別世帯数及び人口!$A$1:$J$119</definedName>
    <definedName name="Z_6F1B6EBA_FA80_449C_960D_CABD82ED4799_.wvu.PrintArea" localSheetId="0" hidden="1">住基台帳による町丁目別世帯数及び人口!$A$1:$J$119</definedName>
    <definedName name="Z_98A4E952_6466_4272_BA2E_B193CAFD2237_.wvu.PrintArea" localSheetId="0" hidden="1">住基台帳による町丁目別世帯数及び人口!$A$1:$J$119</definedName>
    <definedName name="Z_D97BE5A7_1994_47D0_8D08_B7A11E6B0EFB_.wvu.PrintArea" localSheetId="0" hidden="1">住基台帳による町丁目別世帯数及び人口!$A$1:$J$119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7" i="2" l="1"/>
  <c r="C117" i="2"/>
  <c r="L116" i="2"/>
  <c r="J116" i="2"/>
  <c r="H116" i="2"/>
  <c r="C116" i="2"/>
  <c r="G116" i="2" s="1"/>
  <c r="L115" i="2"/>
  <c r="J115" i="2"/>
  <c r="C115" i="2"/>
  <c r="H115" i="2" s="1"/>
  <c r="L114" i="2"/>
  <c r="C114" i="2"/>
  <c r="G114" i="2" s="1"/>
  <c r="L113" i="2"/>
  <c r="C113" i="2"/>
  <c r="J113" i="2" s="1"/>
  <c r="L112" i="2"/>
  <c r="E112" i="2"/>
  <c r="D112" i="2"/>
  <c r="C112" i="2"/>
  <c r="B112" i="2"/>
  <c r="L111" i="2"/>
  <c r="L110" i="2"/>
  <c r="C110" i="2"/>
  <c r="L109" i="2"/>
  <c r="C109" i="2"/>
  <c r="J109" i="2" s="1"/>
  <c r="L108" i="2"/>
  <c r="J108" i="2"/>
  <c r="H108" i="2"/>
  <c r="G108" i="2"/>
  <c r="C108" i="2"/>
  <c r="L107" i="2"/>
  <c r="E107" i="2"/>
  <c r="D107" i="2"/>
  <c r="B107" i="2"/>
  <c r="L106" i="2"/>
  <c r="L105" i="2"/>
  <c r="G105" i="2" s="1"/>
  <c r="J105" i="2"/>
  <c r="H105" i="2"/>
  <c r="C105" i="2"/>
  <c r="L104" i="2"/>
  <c r="J104" i="2"/>
  <c r="H104" i="2"/>
  <c r="G104" i="2"/>
  <c r="C104" i="2"/>
  <c r="L103" i="2"/>
  <c r="C103" i="2"/>
  <c r="L102" i="2"/>
  <c r="E102" i="2"/>
  <c r="D102" i="2"/>
  <c r="B102" i="2"/>
  <c r="L101" i="2"/>
  <c r="L100" i="2"/>
  <c r="C100" i="2"/>
  <c r="F100" i="2" s="1"/>
  <c r="L99" i="2"/>
  <c r="J99" i="2"/>
  <c r="H99" i="2"/>
  <c r="C99" i="2"/>
  <c r="G99" i="2" s="1"/>
  <c r="L98" i="2"/>
  <c r="J98" i="2"/>
  <c r="C98" i="2"/>
  <c r="H98" i="2" s="1"/>
  <c r="L97" i="2"/>
  <c r="H97" i="2"/>
  <c r="G97" i="2"/>
  <c r="C97" i="2"/>
  <c r="L96" i="2"/>
  <c r="C96" i="2"/>
  <c r="L95" i="2"/>
  <c r="E95" i="2"/>
  <c r="D95" i="2"/>
  <c r="C95" i="2"/>
  <c r="B95" i="2"/>
  <c r="L94" i="2"/>
  <c r="L93" i="2"/>
  <c r="C93" i="2"/>
  <c r="L92" i="2"/>
  <c r="C92" i="2"/>
  <c r="C90" i="2" s="1"/>
  <c r="L91" i="2"/>
  <c r="J91" i="2"/>
  <c r="H91" i="2"/>
  <c r="G91" i="2"/>
  <c r="C91" i="2"/>
  <c r="L90" i="2"/>
  <c r="E90" i="2"/>
  <c r="D90" i="2"/>
  <c r="B90" i="2"/>
  <c r="L89" i="2"/>
  <c r="L88" i="2"/>
  <c r="J88" i="2"/>
  <c r="H88" i="2"/>
  <c r="G88" i="2"/>
  <c r="C88" i="2"/>
  <c r="L87" i="2"/>
  <c r="H87" i="2"/>
  <c r="G87" i="2"/>
  <c r="C87" i="2"/>
  <c r="J87" i="2" s="1"/>
  <c r="L86" i="2"/>
  <c r="C86" i="2"/>
  <c r="L85" i="2"/>
  <c r="E85" i="2"/>
  <c r="D85" i="2"/>
  <c r="C85" i="2"/>
  <c r="H85" i="2" s="1"/>
  <c r="B85" i="2"/>
  <c r="L84" i="2"/>
  <c r="L83" i="2"/>
  <c r="C83" i="2"/>
  <c r="L82" i="2"/>
  <c r="J82" i="2"/>
  <c r="H82" i="2"/>
  <c r="C82" i="2"/>
  <c r="G82" i="2" s="1"/>
  <c r="L81" i="2"/>
  <c r="J81" i="2"/>
  <c r="C81" i="2"/>
  <c r="L80" i="2"/>
  <c r="E80" i="2"/>
  <c r="D80" i="2"/>
  <c r="B80" i="2"/>
  <c r="L79" i="2"/>
  <c r="L78" i="2"/>
  <c r="J78" i="2"/>
  <c r="C78" i="2"/>
  <c r="H78" i="2" s="1"/>
  <c r="L77" i="2"/>
  <c r="C77" i="2"/>
  <c r="L76" i="2"/>
  <c r="E76" i="2"/>
  <c r="D76" i="2"/>
  <c r="B76" i="2"/>
  <c r="L75" i="2"/>
  <c r="L74" i="2"/>
  <c r="H74" i="2"/>
  <c r="C74" i="2"/>
  <c r="L73" i="2"/>
  <c r="C73" i="2"/>
  <c r="L72" i="2"/>
  <c r="C72" i="2"/>
  <c r="J72" i="2" s="1"/>
  <c r="L71" i="2"/>
  <c r="J71" i="2"/>
  <c r="H71" i="2"/>
  <c r="G71" i="2"/>
  <c r="C71" i="2"/>
  <c r="L70" i="2"/>
  <c r="E70" i="2"/>
  <c r="D70" i="2"/>
  <c r="B70" i="2"/>
  <c r="L69" i="2"/>
  <c r="L68" i="2"/>
  <c r="J68" i="2"/>
  <c r="H68" i="2"/>
  <c r="G68" i="2"/>
  <c r="C68" i="2"/>
  <c r="L67" i="2"/>
  <c r="J67" i="2"/>
  <c r="H67" i="2"/>
  <c r="G67" i="2"/>
  <c r="C67" i="2"/>
  <c r="L66" i="2"/>
  <c r="C66" i="2"/>
  <c r="F66" i="2" s="1"/>
  <c r="L65" i="2"/>
  <c r="J65" i="2"/>
  <c r="H65" i="2"/>
  <c r="C65" i="2"/>
  <c r="G65" i="2" s="1"/>
  <c r="E64" i="2"/>
  <c r="D64" i="2"/>
  <c r="B64" i="2"/>
  <c r="L58" i="2"/>
  <c r="J58" i="2"/>
  <c r="H58" i="2"/>
  <c r="G58" i="2"/>
  <c r="C58" i="2"/>
  <c r="L57" i="2"/>
  <c r="J57" i="2"/>
  <c r="H57" i="2"/>
  <c r="G57" i="2"/>
  <c r="C57" i="2"/>
  <c r="L56" i="2"/>
  <c r="E56" i="2"/>
  <c r="D56" i="2"/>
  <c r="C56" i="2"/>
  <c r="B56" i="2"/>
  <c r="L55" i="2"/>
  <c r="L54" i="2"/>
  <c r="J54" i="2"/>
  <c r="H54" i="2"/>
  <c r="G54" i="2"/>
  <c r="C54" i="2"/>
  <c r="F54" i="2" s="1"/>
  <c r="L53" i="2"/>
  <c r="C53" i="2"/>
  <c r="L52" i="2"/>
  <c r="J52" i="2"/>
  <c r="H52" i="2"/>
  <c r="C52" i="2"/>
  <c r="G52" i="2" s="1"/>
  <c r="L51" i="2"/>
  <c r="J51" i="2"/>
  <c r="C51" i="2"/>
  <c r="C50" i="2" s="1"/>
  <c r="L50" i="2"/>
  <c r="H50" i="2"/>
  <c r="G50" i="2"/>
  <c r="E50" i="2"/>
  <c r="D50" i="2"/>
  <c r="B50" i="2"/>
  <c r="L49" i="2"/>
  <c r="L48" i="2"/>
  <c r="J48" i="2"/>
  <c r="C48" i="2"/>
  <c r="H48" i="2" s="1"/>
  <c r="L47" i="2"/>
  <c r="C47" i="2"/>
  <c r="H47" i="2" s="1"/>
  <c r="L46" i="2"/>
  <c r="C46" i="2"/>
  <c r="L45" i="2"/>
  <c r="C45" i="2"/>
  <c r="J45" i="2" s="1"/>
  <c r="L44" i="2"/>
  <c r="G44" i="2" s="1"/>
  <c r="J44" i="2"/>
  <c r="H44" i="2"/>
  <c r="C44" i="2"/>
  <c r="L43" i="2"/>
  <c r="J43" i="2"/>
  <c r="H43" i="2"/>
  <c r="G43" i="2"/>
  <c r="C43" i="2"/>
  <c r="L42" i="2"/>
  <c r="E42" i="2"/>
  <c r="D42" i="2"/>
  <c r="C42" i="2"/>
  <c r="B42" i="2"/>
  <c r="L41" i="2"/>
  <c r="L40" i="2"/>
  <c r="J40" i="2"/>
  <c r="H40" i="2"/>
  <c r="G40" i="2"/>
  <c r="C40" i="2"/>
  <c r="L39" i="2"/>
  <c r="C39" i="2"/>
  <c r="L38" i="2"/>
  <c r="J38" i="2"/>
  <c r="H38" i="2"/>
  <c r="C38" i="2"/>
  <c r="G38" i="2" s="1"/>
  <c r="L37" i="2"/>
  <c r="J37" i="2"/>
  <c r="C37" i="2"/>
  <c r="F37" i="2" s="1"/>
  <c r="L36" i="2"/>
  <c r="H36" i="2"/>
  <c r="G36" i="2"/>
  <c r="C36" i="2"/>
  <c r="L35" i="2"/>
  <c r="E35" i="2"/>
  <c r="D35" i="2"/>
  <c r="B35" i="2"/>
  <c r="L34" i="2"/>
  <c r="L33" i="2"/>
  <c r="C33" i="2"/>
  <c r="J33" i="2" s="1"/>
  <c r="L32" i="2"/>
  <c r="C32" i="2"/>
  <c r="L31" i="2"/>
  <c r="C31" i="2"/>
  <c r="G31" i="2" s="1"/>
  <c r="L30" i="2"/>
  <c r="J30" i="2"/>
  <c r="H30" i="2"/>
  <c r="G30" i="2"/>
  <c r="C30" i="2"/>
  <c r="L29" i="2"/>
  <c r="E29" i="2"/>
  <c r="D29" i="2"/>
  <c r="B29" i="2"/>
  <c r="L28" i="2"/>
  <c r="L27" i="2"/>
  <c r="J27" i="2"/>
  <c r="H27" i="2"/>
  <c r="G27" i="2"/>
  <c r="C27" i="2"/>
  <c r="L26" i="2"/>
  <c r="J26" i="2"/>
  <c r="H26" i="2"/>
  <c r="G26" i="2"/>
  <c r="C26" i="2"/>
  <c r="L25" i="2"/>
  <c r="C25" i="2"/>
  <c r="L24" i="2"/>
  <c r="E24" i="2"/>
  <c r="D24" i="2"/>
  <c r="B24" i="2"/>
  <c r="L23" i="2"/>
  <c r="L22" i="2"/>
  <c r="C22" i="2"/>
  <c r="L21" i="2"/>
  <c r="J21" i="2"/>
  <c r="H21" i="2"/>
  <c r="C21" i="2"/>
  <c r="G21" i="2" s="1"/>
  <c r="L20" i="2"/>
  <c r="J20" i="2"/>
  <c r="C20" i="2"/>
  <c r="L19" i="2"/>
  <c r="E19" i="2"/>
  <c r="D19" i="2"/>
  <c r="B19" i="2"/>
  <c r="L18" i="2"/>
  <c r="L17" i="2"/>
  <c r="J17" i="2"/>
  <c r="C17" i="2"/>
  <c r="L16" i="2"/>
  <c r="H16" i="2"/>
  <c r="G16" i="2"/>
  <c r="C16" i="2"/>
  <c r="J16" i="2" s="1"/>
  <c r="L15" i="2"/>
  <c r="C15" i="2"/>
  <c r="L14" i="2"/>
  <c r="C14" i="2"/>
  <c r="G14" i="2" s="1"/>
  <c r="L13" i="2"/>
  <c r="E13" i="2"/>
  <c r="D13" i="2"/>
  <c r="B13" i="2"/>
  <c r="L12" i="2"/>
  <c r="L11" i="2"/>
  <c r="C11" i="2"/>
  <c r="J11" i="2" s="1"/>
  <c r="L10" i="2"/>
  <c r="J10" i="2"/>
  <c r="H10" i="2"/>
  <c r="G10" i="2"/>
  <c r="C10" i="2"/>
  <c r="L9" i="2"/>
  <c r="J9" i="2"/>
  <c r="H9" i="2"/>
  <c r="G9" i="2"/>
  <c r="C9" i="2"/>
  <c r="F9" i="2" s="1"/>
  <c r="L8" i="2"/>
  <c r="H8" i="2"/>
  <c r="C8" i="2"/>
  <c r="L7" i="2"/>
  <c r="E7" i="2"/>
  <c r="D7" i="2"/>
  <c r="C7" i="2"/>
  <c r="B7" i="2"/>
  <c r="L6" i="2"/>
  <c r="L5" i="2"/>
  <c r="C5" i="2"/>
  <c r="F105" i="2" s="1"/>
  <c r="J25" i="2" l="1"/>
  <c r="G25" i="2"/>
  <c r="G42" i="2"/>
  <c r="J42" i="2"/>
  <c r="F67" i="2"/>
  <c r="G22" i="2"/>
  <c r="J22" i="2"/>
  <c r="J85" i="2"/>
  <c r="F104" i="2"/>
  <c r="H86" i="2"/>
  <c r="G86" i="2"/>
  <c r="J86" i="2"/>
  <c r="G7" i="2"/>
  <c r="F7" i="2"/>
  <c r="G47" i="2"/>
  <c r="F14" i="2"/>
  <c r="J96" i="2"/>
  <c r="H96" i="2"/>
  <c r="G96" i="2"/>
  <c r="F96" i="2"/>
  <c r="H114" i="2"/>
  <c r="F25" i="2"/>
  <c r="G112" i="2"/>
  <c r="J112" i="2"/>
  <c r="H112" i="2"/>
  <c r="F112" i="2"/>
  <c r="H25" i="2"/>
  <c r="J117" i="2"/>
  <c r="G117" i="2"/>
  <c r="H117" i="2"/>
  <c r="F45" i="2"/>
  <c r="F81" i="2"/>
  <c r="G39" i="2"/>
  <c r="J39" i="2"/>
  <c r="J77" i="2"/>
  <c r="F77" i="2"/>
  <c r="C76" i="2"/>
  <c r="F108" i="2"/>
  <c r="H56" i="2"/>
  <c r="G56" i="2"/>
  <c r="J56" i="2"/>
  <c r="G77" i="2"/>
  <c r="F86" i="2"/>
  <c r="C24" i="2"/>
  <c r="F27" i="2"/>
  <c r="J36" i="2"/>
  <c r="C35" i="2"/>
  <c r="F40" i="2"/>
  <c r="F56" i="2"/>
  <c r="F91" i="2"/>
  <c r="G85" i="2"/>
  <c r="F85" i="2"/>
  <c r="H103" i="2"/>
  <c r="G103" i="2"/>
  <c r="J103" i="2"/>
  <c r="F92" i="2"/>
  <c r="F72" i="2"/>
  <c r="G5" i="2"/>
  <c r="J5" i="2"/>
  <c r="F109" i="2"/>
  <c r="H5" i="2"/>
  <c r="H33" i="2"/>
  <c r="G100" i="2"/>
  <c r="J100" i="2"/>
  <c r="H100" i="2"/>
  <c r="H77" i="2"/>
  <c r="H7" i="2"/>
  <c r="J7" i="2"/>
  <c r="J15" i="2"/>
  <c r="F15" i="2"/>
  <c r="H15" i="2"/>
  <c r="G15" i="2"/>
  <c r="F36" i="2"/>
  <c r="J73" i="2"/>
  <c r="H73" i="2"/>
  <c r="G73" i="2"/>
  <c r="F73" i="2"/>
  <c r="G83" i="2"/>
  <c r="J83" i="2"/>
  <c r="H83" i="2"/>
  <c r="J97" i="2"/>
  <c r="F97" i="2"/>
  <c r="C102" i="2"/>
  <c r="J90" i="2"/>
  <c r="H90" i="2"/>
  <c r="F90" i="2"/>
  <c r="F33" i="2"/>
  <c r="J93" i="2"/>
  <c r="F93" i="2"/>
  <c r="H93" i="2"/>
  <c r="G93" i="2"/>
  <c r="F17" i="2"/>
  <c r="F58" i="2"/>
  <c r="J46" i="2"/>
  <c r="F46" i="2"/>
  <c r="H46" i="2"/>
  <c r="G46" i="2"/>
  <c r="F39" i="2"/>
  <c r="F68" i="2"/>
  <c r="F31" i="2"/>
  <c r="G53" i="2"/>
  <c r="J53" i="2"/>
  <c r="F57" i="2"/>
  <c r="F83" i="2"/>
  <c r="H66" i="2"/>
  <c r="G66" i="2"/>
  <c r="G64" i="2" s="1"/>
  <c r="J66" i="2"/>
  <c r="C64" i="2"/>
  <c r="F117" i="2"/>
  <c r="F26" i="2"/>
  <c r="F42" i="2"/>
  <c r="H42" i="2"/>
  <c r="F30" i="2"/>
  <c r="F10" i="2"/>
  <c r="F43" i="2"/>
  <c r="J114" i="2"/>
  <c r="F114" i="2"/>
  <c r="H39" i="2"/>
  <c r="F44" i="2"/>
  <c r="F53" i="2"/>
  <c r="J74" i="2"/>
  <c r="F74" i="2"/>
  <c r="C107" i="2"/>
  <c r="J110" i="2"/>
  <c r="H110" i="2"/>
  <c r="G110" i="2"/>
  <c r="F110" i="2"/>
  <c r="G33" i="2"/>
  <c r="F103" i="2"/>
  <c r="F71" i="2"/>
  <c r="F22" i="2"/>
  <c r="J50" i="2"/>
  <c r="F50" i="2"/>
  <c r="J95" i="2"/>
  <c r="H95" i="2"/>
  <c r="G95" i="2"/>
  <c r="F95" i="2"/>
  <c r="H22" i="2"/>
  <c r="J47" i="2"/>
  <c r="F47" i="2"/>
  <c r="G90" i="2"/>
  <c r="J8" i="2"/>
  <c r="G8" i="2"/>
  <c r="F11" i="2"/>
  <c r="C19" i="2"/>
  <c r="F8" i="2"/>
  <c r="F16" i="2"/>
  <c r="J32" i="2"/>
  <c r="G32" i="2"/>
  <c r="F32" i="2"/>
  <c r="H32" i="2"/>
  <c r="H53" i="2"/>
  <c r="G74" i="2"/>
  <c r="F88" i="2"/>
  <c r="G11" i="2"/>
  <c r="C29" i="2"/>
  <c r="G45" i="2"/>
  <c r="C70" i="2"/>
  <c r="G72" i="2"/>
  <c r="G92" i="2"/>
  <c r="G109" i="2"/>
  <c r="H11" i="2"/>
  <c r="H14" i="2"/>
  <c r="F20" i="2"/>
  <c r="H31" i="2"/>
  <c r="H45" i="2"/>
  <c r="F48" i="2"/>
  <c r="F51" i="2"/>
  <c r="H72" i="2"/>
  <c r="F78" i="2"/>
  <c r="H92" i="2"/>
  <c r="F98" i="2"/>
  <c r="H109" i="2"/>
  <c r="F115" i="2"/>
  <c r="J14" i="2"/>
  <c r="G17" i="2"/>
  <c r="G20" i="2"/>
  <c r="J31" i="2"/>
  <c r="G37" i="2"/>
  <c r="G48" i="2"/>
  <c r="G51" i="2"/>
  <c r="G78" i="2"/>
  <c r="G81" i="2"/>
  <c r="J92" i="2"/>
  <c r="G98" i="2"/>
  <c r="G115" i="2"/>
  <c r="H17" i="2"/>
  <c r="H20" i="2"/>
  <c r="H37" i="2"/>
  <c r="H51" i="2"/>
  <c r="H81" i="2"/>
  <c r="F87" i="2"/>
  <c r="G113" i="2"/>
  <c r="F21" i="2"/>
  <c r="F38" i="2"/>
  <c r="F52" i="2"/>
  <c r="F65" i="2"/>
  <c r="F82" i="2"/>
  <c r="F99" i="2"/>
  <c r="H113" i="2"/>
  <c r="F116" i="2"/>
  <c r="F113" i="2"/>
  <c r="C13" i="2"/>
  <c r="C80" i="2"/>
  <c r="J19" i="2" l="1"/>
  <c r="H19" i="2"/>
  <c r="G19" i="2"/>
  <c r="F19" i="2"/>
  <c r="J35" i="2"/>
  <c r="G35" i="2"/>
  <c r="H35" i="2"/>
  <c r="F35" i="2"/>
  <c r="G102" i="2"/>
  <c r="F102" i="2"/>
  <c r="H102" i="2"/>
  <c r="J102" i="2"/>
  <c r="H70" i="2"/>
  <c r="J70" i="2"/>
  <c r="F70" i="2"/>
  <c r="G70" i="2"/>
  <c r="J13" i="2"/>
  <c r="G13" i="2"/>
  <c r="H13" i="2"/>
  <c r="F13" i="2"/>
  <c r="J107" i="2"/>
  <c r="H107" i="2"/>
  <c r="F107" i="2"/>
  <c r="G107" i="2"/>
  <c r="J76" i="2"/>
  <c r="F76" i="2"/>
  <c r="H76" i="2"/>
  <c r="G76" i="2"/>
  <c r="J29" i="2"/>
  <c r="H29" i="2"/>
  <c r="F29" i="2"/>
  <c r="G29" i="2"/>
  <c r="J64" i="2"/>
  <c r="F64" i="2"/>
  <c r="H64" i="2"/>
  <c r="G24" i="2"/>
  <c r="F24" i="2"/>
  <c r="J24" i="2"/>
  <c r="H24" i="2"/>
  <c r="J80" i="2"/>
  <c r="F80" i="2"/>
  <c r="G80" i="2"/>
  <c r="H80" i="2"/>
</calcChain>
</file>

<file path=xl/sharedStrings.xml><?xml version="1.0" encoding="utf-8"?>
<sst xmlns="http://schemas.openxmlformats.org/spreadsheetml/2006/main" count="124" uniqueCount="46">
  <si>
    <t>町丁目別</t>
  </si>
  <si>
    <t>世帯数</t>
  </si>
  <si>
    <t>人　　　口</t>
    <rPh sb="0" eb="1">
      <t>ジン</t>
    </rPh>
    <rPh sb="4" eb="5">
      <t>コウ</t>
    </rPh>
    <phoneticPr fontId="8"/>
  </si>
  <si>
    <t>人口総数
に対する
割合（％）</t>
    <rPh sb="6" eb="7">
      <t>タイ</t>
    </rPh>
    <rPh sb="10" eb="12">
      <t>ワリアイ</t>
    </rPh>
    <phoneticPr fontId="8"/>
  </si>
  <si>
    <t>対前年比
増減人口</t>
    <rPh sb="5" eb="7">
      <t>ゾウゲン</t>
    </rPh>
    <rPh sb="7" eb="9">
      <t>ジンコウ</t>
    </rPh>
    <phoneticPr fontId="8"/>
  </si>
  <si>
    <t>１世帯当
たり人員</t>
    <rPh sb="7" eb="9">
      <t>ジンイン</t>
    </rPh>
    <phoneticPr fontId="8"/>
  </si>
  <si>
    <t>面　積
(k㎡)</t>
    <rPh sb="0" eb="1">
      <t>メン</t>
    </rPh>
    <rPh sb="2" eb="3">
      <t>セキ</t>
    </rPh>
    <phoneticPr fontId="8"/>
  </si>
  <si>
    <t>人口密度
(人/k㎡)</t>
    <rPh sb="0" eb="2">
      <t>ジンコウ</t>
    </rPh>
    <rPh sb="2" eb="4">
      <t>ミツド</t>
    </rPh>
    <rPh sb="6" eb="7">
      <t>ニン</t>
    </rPh>
    <phoneticPr fontId="8"/>
  </si>
  <si>
    <t>前年データ</t>
    <rPh sb="0" eb="2">
      <t>ゼンネン</t>
    </rPh>
    <phoneticPr fontId="10"/>
  </si>
  <si>
    <t>総　数</t>
    <phoneticPr fontId="8"/>
  </si>
  <si>
    <t>男</t>
    <rPh sb="0" eb="1">
      <t>オ</t>
    </rPh>
    <phoneticPr fontId="8"/>
  </si>
  <si>
    <t>女</t>
    <rPh sb="0" eb="1">
      <t>オンナ</t>
    </rPh>
    <phoneticPr fontId="8"/>
  </si>
  <si>
    <t>総　数</t>
    <rPh sb="2" eb="3">
      <t>スウ</t>
    </rPh>
    <phoneticPr fontId="8"/>
  </si>
  <si>
    <t>東元町</t>
  </si>
  <si>
    <t>一丁目</t>
    <rPh sb="0" eb="1">
      <t>イチ</t>
    </rPh>
    <phoneticPr fontId="8"/>
  </si>
  <si>
    <t>二丁目</t>
    <rPh sb="0" eb="1">
      <t>ニ</t>
    </rPh>
    <phoneticPr fontId="8"/>
  </si>
  <si>
    <t>三丁目</t>
    <rPh sb="0" eb="1">
      <t>サン</t>
    </rPh>
    <phoneticPr fontId="8"/>
  </si>
  <si>
    <t>四丁目</t>
    <rPh sb="0" eb="1">
      <t>ヨン</t>
    </rPh>
    <phoneticPr fontId="8"/>
  </si>
  <si>
    <t>西元町</t>
  </si>
  <si>
    <t>南　町</t>
    <phoneticPr fontId="8"/>
  </si>
  <si>
    <t>泉　町</t>
    <phoneticPr fontId="8"/>
  </si>
  <si>
    <t>本　町</t>
    <phoneticPr fontId="8"/>
  </si>
  <si>
    <t>本　多</t>
    <phoneticPr fontId="8"/>
  </si>
  <si>
    <t>五丁目</t>
    <rPh sb="0" eb="1">
      <t>ゴ</t>
    </rPh>
    <phoneticPr fontId="8"/>
  </si>
  <si>
    <t>東恋ヶ窪</t>
  </si>
  <si>
    <t>六丁目</t>
    <rPh sb="0" eb="1">
      <t>ロク</t>
    </rPh>
    <phoneticPr fontId="8"/>
  </si>
  <si>
    <t>西恋ヶ窪</t>
  </si>
  <si>
    <t>東戸倉</t>
  </si>
  <si>
    <t>次ページへつづく</t>
    <rPh sb="0" eb="1">
      <t>ジ</t>
    </rPh>
    <phoneticPr fontId="8"/>
  </si>
  <si>
    <t>町丁目別世帯数及び人口</t>
    <rPh sb="0" eb="1">
      <t>チョウ</t>
    </rPh>
    <rPh sb="1" eb="3">
      <t>チョウメ</t>
    </rPh>
    <rPh sb="3" eb="4">
      <t>ベツ</t>
    </rPh>
    <rPh sb="4" eb="7">
      <t>セタイスウ</t>
    </rPh>
    <rPh sb="7" eb="8">
      <t>オヨ</t>
    </rPh>
    <rPh sb="9" eb="11">
      <t>ジンコウ</t>
    </rPh>
    <phoneticPr fontId="8"/>
  </si>
  <si>
    <t>つづき</t>
    <phoneticPr fontId="8"/>
  </si>
  <si>
    <t>（令和７年１月１日現在）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8"/>
  </si>
  <si>
    <t>戸　倉</t>
    <phoneticPr fontId="8"/>
  </si>
  <si>
    <t>日吉町</t>
  </si>
  <si>
    <t>内　藤</t>
    <phoneticPr fontId="8"/>
  </si>
  <si>
    <t>富士本</t>
  </si>
  <si>
    <t>新　町</t>
    <phoneticPr fontId="8"/>
  </si>
  <si>
    <t>並木町</t>
  </si>
  <si>
    <t>北　町</t>
    <phoneticPr fontId="8"/>
  </si>
  <si>
    <t>光　町</t>
    <phoneticPr fontId="8"/>
  </si>
  <si>
    <t>高木町</t>
  </si>
  <si>
    <t>西　町</t>
    <phoneticPr fontId="8"/>
  </si>
  <si>
    <t>（注）　面積は、総数は国土地理院「全国都道府県市区町村別面積調」の数値を使用したものである。</t>
    <rPh sb="8" eb="10">
      <t>ソウスウ</t>
    </rPh>
    <rPh sb="11" eb="13">
      <t>コクド</t>
    </rPh>
    <rPh sb="13" eb="15">
      <t>チリ</t>
    </rPh>
    <rPh sb="15" eb="16">
      <t>イン</t>
    </rPh>
    <rPh sb="17" eb="19">
      <t>ゼンコク</t>
    </rPh>
    <rPh sb="19" eb="23">
      <t>トドウフケン</t>
    </rPh>
    <rPh sb="23" eb="27">
      <t>シクチョウソン</t>
    </rPh>
    <rPh sb="27" eb="28">
      <t>ベツ</t>
    </rPh>
    <rPh sb="28" eb="30">
      <t>メンセキ</t>
    </rPh>
    <phoneticPr fontId="8"/>
  </si>
  <si>
    <t>　　</t>
    <phoneticPr fontId="8"/>
  </si>
  <si>
    <t>資料：市民生活部市民課</t>
    <rPh sb="0" eb="2">
      <t>シリョウ</t>
    </rPh>
    <rPh sb="3" eb="5">
      <t>シミン</t>
    </rPh>
    <rPh sb="5" eb="7">
      <t>セイカツ</t>
    </rPh>
    <rPh sb="7" eb="8">
      <t>ブ</t>
    </rPh>
    <rPh sb="8" eb="11">
      <t>シミンカ</t>
    </rPh>
    <phoneticPr fontId="8"/>
  </si>
  <si>
    <t>住民基本台帳による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</si>
</sst>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0.0;&quot;△ &quot;0.0"/>
    <numFmt numFmtId="179" formatCode="0;&quot;△ &quot;0"/>
    <numFmt numFmtId="180" formatCode="0.00;&quot;△ &quot;0.00"/>
    <numFmt numFmtId="181" formatCode="0.0%"/>
    <numFmt numFmtId="182" formatCode="#,##0.00;&quot;△ &quot;#,##0.00"/>
    <numFmt numFmtId="183" formatCode="0;&quot;▲ &quot;0"/>
    <numFmt numFmtId="184" formatCode="#,##0;[Red]#,##0"/>
    <numFmt numFmtId="185" formatCode="0.00_ "/>
  </numFmts>
  <fonts count="22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76" fontId="1" fillId="0" borderId="0"/>
    <xf numFmtId="38" fontId="12" fillId="0" borderId="0" applyFont="0" applyFill="0" applyBorder="0" applyAlignment="0" applyProtection="0"/>
  </cellStyleXfs>
  <cellXfs count="92">
    <xf numFmtId="0" fontId="0" fillId="0" borderId="0" xfId="0"/>
    <xf numFmtId="176" fontId="5" fillId="0" borderId="0" xfId="1" applyFont="1" applyAlignment="1">
      <alignment horizontal="center" vertical="center"/>
    </xf>
    <xf numFmtId="176" fontId="6" fillId="0" borderId="1" xfId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right" vertical="center"/>
    </xf>
    <xf numFmtId="178" fontId="6" fillId="0" borderId="1" xfId="1" applyNumberFormat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/>
    </xf>
    <xf numFmtId="180" fontId="6" fillId="0" borderId="0" xfId="1" applyNumberFormat="1" applyFont="1" applyAlignment="1">
      <alignment horizontal="center" vertical="center"/>
    </xf>
    <xf numFmtId="180" fontId="6" fillId="0" borderId="1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6" fontId="6" fillId="0" borderId="0" xfId="1" applyFont="1" applyAlignment="1">
      <alignment horizontal="center" vertical="center"/>
    </xf>
    <xf numFmtId="176" fontId="7" fillId="0" borderId="0" xfId="1" applyFont="1" applyAlignment="1">
      <alignment horizontal="center" vertical="center"/>
    </xf>
    <xf numFmtId="176" fontId="11" fillId="0" borderId="0" xfId="1" applyFont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7" fillId="0" borderId="11" xfId="1" applyFont="1" applyBorder="1" applyAlignment="1">
      <alignment horizontal="left" vertical="center"/>
    </xf>
    <xf numFmtId="38" fontId="13" fillId="0" borderId="0" xfId="2" applyFont="1" applyAlignment="1">
      <alignment horizontal="right"/>
    </xf>
    <xf numFmtId="3" fontId="13" fillId="0" borderId="0" xfId="1" applyNumberFormat="1" applyFont="1"/>
    <xf numFmtId="181" fontId="7" fillId="0" borderId="0" xfId="1" applyNumberFormat="1" applyFont="1" applyAlignment="1">
      <alignment vertical="center"/>
    </xf>
    <xf numFmtId="179" fontId="7" fillId="0" borderId="12" xfId="1" applyNumberFormat="1" applyFont="1" applyBorder="1" applyAlignment="1">
      <alignment horizontal="right" vertical="center"/>
    </xf>
    <xf numFmtId="180" fontId="7" fillId="0" borderId="0" xfId="1" applyNumberFormat="1" applyFont="1" applyAlignment="1">
      <alignment vertical="center"/>
    </xf>
    <xf numFmtId="182" fontId="7" fillId="0" borderId="12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7" fontId="7" fillId="2" borderId="12" xfId="1" applyNumberFormat="1" applyFont="1" applyFill="1" applyBorder="1" applyAlignment="1">
      <alignment horizontal="right" vertical="center"/>
    </xf>
    <xf numFmtId="176" fontId="14" fillId="0" borderId="0" xfId="1" applyFont="1" applyAlignment="1">
      <alignment horizontal="left" vertical="center"/>
    </xf>
    <xf numFmtId="177" fontId="15" fillId="0" borderId="13" xfId="1" applyNumberFormat="1" applyFont="1" applyBorder="1" applyAlignment="1">
      <alignment horizontal="right" vertical="center"/>
    </xf>
    <xf numFmtId="177" fontId="15" fillId="0" borderId="0" xfId="1" applyNumberFormat="1" applyFont="1" applyAlignment="1">
      <alignment horizontal="right" vertical="center"/>
    </xf>
    <xf numFmtId="181" fontId="15" fillId="0" borderId="0" xfId="1" applyNumberFormat="1" applyFont="1" applyAlignment="1">
      <alignment vertical="center"/>
    </xf>
    <xf numFmtId="179" fontId="16" fillId="0" borderId="0" xfId="1" applyNumberFormat="1" applyFont="1" applyAlignment="1">
      <alignment horizontal="right" vertical="center"/>
    </xf>
    <xf numFmtId="180" fontId="15" fillId="0" borderId="0" xfId="1" applyNumberFormat="1" applyFont="1" applyAlignment="1">
      <alignment vertical="center"/>
    </xf>
    <xf numFmtId="176" fontId="14" fillId="0" borderId="0" xfId="1" applyFont="1" applyAlignment="1">
      <alignment horizontal="center" vertical="center"/>
    </xf>
    <xf numFmtId="176" fontId="17" fillId="0" borderId="0" xfId="1" applyFont="1" applyAlignment="1">
      <alignment horizontal="center" vertical="center"/>
    </xf>
    <xf numFmtId="176" fontId="15" fillId="0" borderId="14" xfId="1" applyFont="1" applyBorder="1" applyAlignment="1">
      <alignment horizontal="left" vertical="center"/>
    </xf>
    <xf numFmtId="183" fontId="15" fillId="0" borderId="0" xfId="1" applyNumberFormat="1" applyFont="1" applyAlignment="1">
      <alignment horizontal="right" vertical="center"/>
    </xf>
    <xf numFmtId="176" fontId="15" fillId="0" borderId="0" xfId="1" applyFont="1" applyAlignment="1">
      <alignment horizontal="center" vertical="center"/>
    </xf>
    <xf numFmtId="177" fontId="15" fillId="2" borderId="0" xfId="1" applyNumberFormat="1" applyFont="1" applyFill="1" applyAlignment="1">
      <alignment horizontal="right" vertical="center"/>
    </xf>
    <xf numFmtId="176" fontId="15" fillId="0" borderId="14" xfId="1" applyFont="1" applyBorder="1" applyAlignment="1">
      <alignment horizontal="right" vertical="center"/>
    </xf>
    <xf numFmtId="3" fontId="18" fillId="0" borderId="0" xfId="1" applyNumberFormat="1" applyFont="1"/>
    <xf numFmtId="180" fontId="15" fillId="0" borderId="0" xfId="1" applyNumberFormat="1" applyFont="1" applyAlignment="1" applyProtection="1">
      <alignment vertical="center"/>
      <protection locked="0"/>
    </xf>
    <xf numFmtId="177" fontId="15" fillId="2" borderId="0" xfId="1" applyNumberFormat="1" applyFont="1" applyFill="1" applyAlignment="1" applyProtection="1">
      <alignment horizontal="right" vertical="center"/>
      <protection locked="0"/>
    </xf>
    <xf numFmtId="0" fontId="18" fillId="0" borderId="0" xfId="1" applyNumberFormat="1" applyFont="1"/>
    <xf numFmtId="184" fontId="15" fillId="2" borderId="0" xfId="1" applyNumberFormat="1" applyFont="1" applyFill="1"/>
    <xf numFmtId="184" fontId="15" fillId="0" borderId="0" xfId="1" applyNumberFormat="1" applyFont="1" applyAlignment="1">
      <alignment horizontal="right" vertical="center"/>
    </xf>
    <xf numFmtId="184" fontId="15" fillId="0" borderId="13" xfId="1" applyNumberFormat="1" applyFont="1" applyBorder="1" applyAlignment="1">
      <alignment horizontal="right" vertical="center"/>
    </xf>
    <xf numFmtId="184" fontId="15" fillId="2" borderId="0" xfId="1" applyNumberFormat="1" applyFont="1" applyFill="1" applyAlignment="1">
      <alignment horizontal="right" vertical="center"/>
    </xf>
    <xf numFmtId="176" fontId="15" fillId="0" borderId="15" xfId="1" applyFont="1" applyBorder="1" applyAlignment="1">
      <alignment horizontal="right" vertical="center"/>
    </xf>
    <xf numFmtId="180" fontId="15" fillId="0" borderId="1" xfId="1" applyNumberFormat="1" applyFont="1" applyBorder="1" applyAlignment="1" applyProtection="1">
      <alignment vertical="center"/>
      <protection locked="0"/>
    </xf>
    <xf numFmtId="184" fontId="15" fillId="2" borderId="1" xfId="1" applyNumberFormat="1" applyFont="1" applyFill="1" applyBorder="1"/>
    <xf numFmtId="176" fontId="15" fillId="0" borderId="16" xfId="1" applyFont="1" applyBorder="1" applyAlignment="1">
      <alignment horizontal="center" vertical="center"/>
    </xf>
    <xf numFmtId="176" fontId="15" fillId="0" borderId="1" xfId="1" applyFont="1" applyBorder="1" applyAlignment="1">
      <alignment horizontal="left" vertical="center"/>
    </xf>
    <xf numFmtId="177" fontId="14" fillId="0" borderId="1" xfId="1" applyNumberFormat="1" applyFont="1" applyBorder="1" applyAlignment="1">
      <alignment horizontal="right" vertical="center"/>
    </xf>
    <xf numFmtId="178" fontId="14" fillId="0" borderId="1" xfId="1" applyNumberFormat="1" applyFont="1" applyBorder="1" applyAlignment="1">
      <alignment horizontal="center" vertical="center"/>
    </xf>
    <xf numFmtId="179" fontId="14" fillId="0" borderId="1" xfId="1" applyNumberFormat="1" applyFont="1" applyBorder="1" applyAlignment="1">
      <alignment horizontal="center" vertical="center"/>
    </xf>
    <xf numFmtId="176" fontId="15" fillId="0" borderId="11" xfId="1" applyFont="1" applyBorder="1" applyAlignment="1">
      <alignment horizontal="left" vertical="center"/>
    </xf>
    <xf numFmtId="177" fontId="15" fillId="0" borderId="17" xfId="1" applyNumberFormat="1" applyFont="1" applyBorder="1" applyAlignment="1">
      <alignment horizontal="right" vertical="center"/>
    </xf>
    <xf numFmtId="177" fontId="15" fillId="0" borderId="12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vertical="center"/>
    </xf>
    <xf numFmtId="177" fontId="15" fillId="2" borderId="12" xfId="1" applyNumberFormat="1" applyFont="1" applyFill="1" applyBorder="1" applyAlignment="1">
      <alignment horizontal="right" vertical="center"/>
    </xf>
    <xf numFmtId="183" fontId="16" fillId="0" borderId="0" xfId="1" applyNumberFormat="1" applyFont="1" applyAlignment="1">
      <alignment horizontal="right" vertical="center"/>
    </xf>
    <xf numFmtId="176" fontId="21" fillId="0" borderId="0" xfId="1" applyFont="1" applyAlignment="1">
      <alignment horizontal="center" vertical="center"/>
    </xf>
    <xf numFmtId="176" fontId="21" fillId="0" borderId="0" xfId="1" applyFont="1" applyAlignment="1">
      <alignment horizontal="left"/>
    </xf>
    <xf numFmtId="177" fontId="21" fillId="0" borderId="0" xfId="1" applyNumberFormat="1" applyFont="1" applyAlignment="1">
      <alignment horizontal="left"/>
    </xf>
    <xf numFmtId="178" fontId="21" fillId="0" borderId="0" xfId="1" applyNumberFormat="1" applyFont="1" applyAlignment="1">
      <alignment horizontal="left"/>
    </xf>
    <xf numFmtId="179" fontId="21" fillId="0" borderId="0" xfId="1" applyNumberFormat="1" applyFont="1" applyAlignment="1">
      <alignment horizontal="left"/>
    </xf>
    <xf numFmtId="177" fontId="6" fillId="0" borderId="0" xfId="1" applyNumberFormat="1" applyFont="1" applyAlignment="1">
      <alignment horizontal="right" vertical="center"/>
    </xf>
    <xf numFmtId="178" fontId="6" fillId="0" borderId="0" xfId="1" applyNumberFormat="1" applyFont="1" applyAlignment="1">
      <alignment horizontal="center" vertical="center"/>
    </xf>
    <xf numFmtId="179" fontId="6" fillId="0" borderId="0" xfId="1" applyNumberFormat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180" fontId="9" fillId="0" borderId="3" xfId="1" applyNumberFormat="1" applyFont="1" applyBorder="1" applyAlignment="1">
      <alignment horizontal="center" vertical="center" wrapText="1"/>
    </xf>
    <xf numFmtId="180" fontId="9" fillId="0" borderId="9" xfId="1" applyNumberFormat="1" applyFont="1" applyBorder="1" applyAlignment="1">
      <alignment horizontal="center" vertical="center" wrapText="1"/>
    </xf>
    <xf numFmtId="177" fontId="9" fillId="0" borderId="7" xfId="1" applyNumberFormat="1" applyFont="1" applyBorder="1" applyAlignment="1">
      <alignment horizontal="center" vertical="center" wrapText="1"/>
    </xf>
    <xf numFmtId="177" fontId="9" fillId="0" borderId="10" xfId="1" applyNumberFormat="1" applyFont="1" applyBorder="1" applyAlignment="1">
      <alignment horizontal="center" vertical="center" wrapText="1"/>
    </xf>
    <xf numFmtId="176" fontId="21" fillId="0" borderId="16" xfId="1" applyFont="1" applyBorder="1" applyAlignment="1">
      <alignment horizontal="left"/>
    </xf>
    <xf numFmtId="176" fontId="4" fillId="0" borderId="16" xfId="1" applyFont="1" applyBorder="1"/>
    <xf numFmtId="185" fontId="21" fillId="0" borderId="0" xfId="1" applyNumberFormat="1" applyFont="1" applyAlignment="1">
      <alignment horizontal="right" vertical="center"/>
    </xf>
    <xf numFmtId="176" fontId="7" fillId="0" borderId="0" xfId="1" applyFont="1" applyAlignment="1">
      <alignment horizontal="center" vertical="center"/>
    </xf>
    <xf numFmtId="180" fontId="15" fillId="0" borderId="16" xfId="1" applyNumberFormat="1" applyFont="1" applyBorder="1" applyAlignment="1">
      <alignment horizontal="right" vertical="center"/>
    </xf>
    <xf numFmtId="176" fontId="2" fillId="0" borderId="0" xfId="1" applyFont="1" applyAlignment="1">
      <alignment horizontal="left" vertical="center"/>
    </xf>
    <xf numFmtId="176" fontId="19" fillId="0" borderId="0" xfId="1" applyFont="1" applyAlignment="1">
      <alignment vertical="center"/>
    </xf>
    <xf numFmtId="185" fontId="15" fillId="0" borderId="1" xfId="1" applyNumberFormat="1" applyFont="1" applyBorder="1" applyAlignment="1">
      <alignment horizontal="right" vertical="center"/>
    </xf>
    <xf numFmtId="176" fontId="20" fillId="0" borderId="1" xfId="1" applyFont="1" applyBorder="1" applyAlignment="1">
      <alignment vertical="center"/>
    </xf>
    <xf numFmtId="176" fontId="7" fillId="0" borderId="2" xfId="1" applyFont="1" applyBorder="1" applyAlignment="1">
      <alignment horizontal="center" vertical="center"/>
    </xf>
    <xf numFmtId="176" fontId="7" fillId="0" borderId="8" xfId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 wrapText="1"/>
    </xf>
    <xf numFmtId="178" fontId="9" fillId="0" borderId="9" xfId="1" applyNumberFormat="1" applyFont="1" applyBorder="1" applyAlignment="1">
      <alignment horizontal="center" vertical="center" wrapText="1"/>
    </xf>
    <xf numFmtId="179" fontId="9" fillId="0" borderId="3" xfId="1" applyNumberFormat="1" applyFont="1" applyBorder="1" applyAlignment="1">
      <alignment horizontal="center" vertical="center" wrapText="1"/>
    </xf>
    <xf numFmtId="179" fontId="9" fillId="0" borderId="9" xfId="1" applyNumberFormat="1" applyFont="1" applyBorder="1" applyAlignment="1">
      <alignment horizontal="center" vertical="center" wrapText="1"/>
    </xf>
    <xf numFmtId="177" fontId="2" fillId="0" borderId="0" xfId="1" applyNumberFormat="1" applyFont="1" applyAlignment="1">
      <alignment horizontal="right" vertical="center"/>
    </xf>
    <xf numFmtId="176" fontId="4" fillId="0" borderId="0" xfId="1" applyFont="1" applyAlignment="1">
      <alignment vertical="center"/>
    </xf>
  </cellXfs>
  <cellStyles count="3">
    <cellStyle name="桁区切り 2" xfId="2" xr:uid="{35D0B6D4-BBFE-40E1-A163-DD67B78C6C90}"/>
    <cellStyle name="標準" xfId="0" builtinId="0"/>
    <cellStyle name="標準 2" xfId="1" xr:uid="{C7575A7C-C0AA-4218-93C6-8E475E643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10FA-8A28-44DE-97E1-975806D5F789}">
  <sheetPr>
    <pageSetUpPr fitToPage="1"/>
  </sheetPr>
  <dimension ref="A1:P119"/>
  <sheetViews>
    <sheetView tabSelected="1" workbookViewId="0">
      <selection sqref="A1:J1"/>
    </sheetView>
  </sheetViews>
  <sheetFormatPr defaultColWidth="9.25" defaultRowHeight="15" customHeight="1"/>
  <cols>
    <col min="1" max="1" width="8.25" style="9" customWidth="1"/>
    <col min="2" max="2" width="8.25" style="62" customWidth="1"/>
    <col min="3" max="3" width="8.58203125" style="62" customWidth="1"/>
    <col min="4" max="5" width="8.25" style="62" customWidth="1"/>
    <col min="6" max="6" width="8.58203125" style="63" customWidth="1"/>
    <col min="7" max="7" width="12" style="64" customWidth="1"/>
    <col min="8" max="9" width="8.25" style="6" customWidth="1"/>
    <col min="10" max="10" width="14.1640625" style="65" customWidth="1"/>
    <col min="11" max="11" width="4.33203125" style="9" customWidth="1"/>
    <col min="12" max="12" width="9.1640625" style="9" hidden="1" customWidth="1"/>
    <col min="13" max="14" width="9.25" style="9" hidden="1" customWidth="1"/>
    <col min="15" max="16384" width="9.25" style="9"/>
  </cols>
  <sheetData>
    <row r="1" spans="1:14" s="1" customFormat="1" ht="21" customHeight="1">
      <c r="A1" s="90" t="s">
        <v>45</v>
      </c>
      <c r="B1" s="91"/>
      <c r="C1" s="91"/>
      <c r="D1" s="91"/>
      <c r="E1" s="91"/>
      <c r="F1" s="91"/>
      <c r="G1" s="91"/>
      <c r="H1" s="91"/>
      <c r="I1" s="91"/>
      <c r="J1" s="91"/>
    </row>
    <row r="2" spans="1:14" ht="15" customHeight="1" thickBot="1">
      <c r="A2" s="2"/>
      <c r="B2" s="3"/>
      <c r="C2" s="3"/>
      <c r="D2" s="3"/>
      <c r="E2" s="3"/>
      <c r="F2" s="4"/>
      <c r="G2" s="5"/>
      <c r="I2" s="7"/>
      <c r="J2" s="8"/>
    </row>
    <row r="3" spans="1:14" s="11" customFormat="1" ht="20.25" customHeight="1">
      <c r="A3" s="79" t="s">
        <v>0</v>
      </c>
      <c r="B3" s="81" t="s">
        <v>1</v>
      </c>
      <c r="C3" s="83" t="s">
        <v>2</v>
      </c>
      <c r="D3" s="84"/>
      <c r="E3" s="85"/>
      <c r="F3" s="86" t="s">
        <v>3</v>
      </c>
      <c r="G3" s="88" t="s">
        <v>4</v>
      </c>
      <c r="H3" s="66" t="s">
        <v>5</v>
      </c>
      <c r="I3" s="66" t="s">
        <v>6</v>
      </c>
      <c r="J3" s="68" t="s">
        <v>7</v>
      </c>
      <c r="K3" s="10"/>
      <c r="L3" s="73" t="s">
        <v>8</v>
      </c>
      <c r="M3" s="73"/>
      <c r="N3" s="73"/>
    </row>
    <row r="4" spans="1:14" s="11" customFormat="1" ht="20.25" customHeight="1">
      <c r="A4" s="80"/>
      <c r="B4" s="82"/>
      <c r="C4" s="12" t="s">
        <v>9</v>
      </c>
      <c r="D4" s="12" t="s">
        <v>10</v>
      </c>
      <c r="E4" s="12" t="s">
        <v>11</v>
      </c>
      <c r="F4" s="87"/>
      <c r="G4" s="89"/>
      <c r="H4" s="67"/>
      <c r="I4" s="67"/>
      <c r="J4" s="69"/>
      <c r="K4" s="10"/>
      <c r="L4" s="12" t="s">
        <v>9</v>
      </c>
      <c r="M4" s="12" t="s">
        <v>10</v>
      </c>
      <c r="N4" s="12" t="s">
        <v>11</v>
      </c>
    </row>
    <row r="5" spans="1:14" s="11" customFormat="1" ht="15" customHeight="1">
      <c r="A5" s="13" t="s">
        <v>12</v>
      </c>
      <c r="B5" s="14">
        <v>64650</v>
      </c>
      <c r="C5" s="14">
        <f>SUM(D5:E5)</f>
        <v>129500</v>
      </c>
      <c r="D5" s="15">
        <v>63439</v>
      </c>
      <c r="E5" s="15">
        <v>66061</v>
      </c>
      <c r="F5" s="16">
        <v>1</v>
      </c>
      <c r="G5" s="17">
        <f>C5-L5</f>
        <v>738</v>
      </c>
      <c r="H5" s="18">
        <f>ROUND(C5/B5,2)</f>
        <v>2</v>
      </c>
      <c r="I5" s="19">
        <v>11.46</v>
      </c>
      <c r="J5" s="20">
        <f>ROUND(C5/I5,0)</f>
        <v>11300</v>
      </c>
      <c r="K5" s="10"/>
      <c r="L5" s="10">
        <f>SUM(M5:N5)</f>
        <v>128762</v>
      </c>
      <c r="M5" s="21">
        <v>63157</v>
      </c>
      <c r="N5" s="21">
        <v>65605</v>
      </c>
    </row>
    <row r="6" spans="1:14" s="29" customFormat="1" ht="7.5" customHeight="1">
      <c r="A6" s="22"/>
      <c r="B6" s="23"/>
      <c r="C6" s="24"/>
      <c r="D6" s="24"/>
      <c r="E6" s="24"/>
      <c r="F6" s="25"/>
      <c r="G6" s="26"/>
      <c r="H6" s="27"/>
      <c r="I6" s="27"/>
      <c r="J6" s="24"/>
      <c r="K6" s="28"/>
      <c r="L6" s="10">
        <f t="shared" ref="L6:L69" si="0">SUM(M6:N6)</f>
        <v>0</v>
      </c>
      <c r="M6" s="24"/>
      <c r="N6" s="24"/>
    </row>
    <row r="7" spans="1:14" ht="14.25" customHeight="1">
      <c r="A7" s="30" t="s">
        <v>13</v>
      </c>
      <c r="B7" s="23">
        <f>SUM(B8:B11)</f>
        <v>5361</v>
      </c>
      <c r="C7" s="24">
        <f t="shared" ref="C7:E7" si="1">SUM(C8:C11)</f>
        <v>9958</v>
      </c>
      <c r="D7" s="24">
        <f t="shared" si="1"/>
        <v>5004</v>
      </c>
      <c r="E7" s="24">
        <f t="shared" si="1"/>
        <v>4954</v>
      </c>
      <c r="F7" s="25">
        <f>ROUND(C7/$C$5,3)</f>
        <v>7.6999999999999999E-2</v>
      </c>
      <c r="G7" s="31">
        <f t="shared" ref="G7:G58" si="2">C7-L7</f>
        <v>47</v>
      </c>
      <c r="H7" s="27">
        <f>ROUND(C7/B7,2)</f>
        <v>1.86</v>
      </c>
      <c r="I7" s="27">
        <v>0.88</v>
      </c>
      <c r="J7" s="24">
        <f>ROUND(C7/I7,0)</f>
        <v>11316</v>
      </c>
      <c r="K7" s="32"/>
      <c r="L7" s="10">
        <f t="shared" si="0"/>
        <v>9911</v>
      </c>
      <c r="M7" s="33">
        <v>4960</v>
      </c>
      <c r="N7" s="33">
        <v>4951</v>
      </c>
    </row>
    <row r="8" spans="1:14" ht="14.25" customHeight="1">
      <c r="A8" s="34" t="s">
        <v>14</v>
      </c>
      <c r="B8" s="35">
        <v>2058</v>
      </c>
      <c r="C8" s="24">
        <f t="shared" ref="C8:C10" si="3">SUM(D8:E8)</f>
        <v>3726</v>
      </c>
      <c r="D8" s="35">
        <v>1895</v>
      </c>
      <c r="E8" s="35">
        <v>1831</v>
      </c>
      <c r="F8" s="25">
        <f>ROUND(C8/$C$5,3)</f>
        <v>2.9000000000000001E-2</v>
      </c>
      <c r="G8" s="31">
        <f t="shared" si="2"/>
        <v>48</v>
      </c>
      <c r="H8" s="27">
        <f t="shared" ref="H8:H11" si="4">ROUND(C8/B8,2)</f>
        <v>1.81</v>
      </c>
      <c r="I8" s="36">
        <v>0.25</v>
      </c>
      <c r="J8" s="24">
        <f t="shared" ref="J8:J11" si="5">ROUND(C8/I8,0)</f>
        <v>14904</v>
      </c>
      <c r="K8" s="32"/>
      <c r="L8" s="10">
        <f t="shared" si="0"/>
        <v>3678</v>
      </c>
      <c r="M8" s="37">
        <v>1843</v>
      </c>
      <c r="N8" s="37">
        <v>1835</v>
      </c>
    </row>
    <row r="9" spans="1:14" ht="14.25" customHeight="1">
      <c r="A9" s="34" t="s">
        <v>15</v>
      </c>
      <c r="B9" s="35">
        <v>1474</v>
      </c>
      <c r="C9" s="24">
        <f t="shared" si="3"/>
        <v>2765</v>
      </c>
      <c r="D9" s="35">
        <v>1371</v>
      </c>
      <c r="E9" s="35">
        <v>1394</v>
      </c>
      <c r="F9" s="25">
        <f>ROUND(C9/$C$5,3)</f>
        <v>2.1000000000000001E-2</v>
      </c>
      <c r="G9" s="31">
        <f t="shared" si="2"/>
        <v>20</v>
      </c>
      <c r="H9" s="27">
        <f t="shared" si="4"/>
        <v>1.88</v>
      </c>
      <c r="I9" s="36">
        <v>0.21</v>
      </c>
      <c r="J9" s="24">
        <f t="shared" si="5"/>
        <v>13167</v>
      </c>
      <c r="K9" s="32"/>
      <c r="L9" s="10">
        <f t="shared" si="0"/>
        <v>2745</v>
      </c>
      <c r="M9" s="37">
        <v>1372</v>
      </c>
      <c r="N9" s="37">
        <v>1373</v>
      </c>
    </row>
    <row r="10" spans="1:14" ht="14.25" customHeight="1">
      <c r="A10" s="34" t="s">
        <v>16</v>
      </c>
      <c r="B10" s="35">
        <v>1149</v>
      </c>
      <c r="C10" s="24">
        <f t="shared" si="3"/>
        <v>2125</v>
      </c>
      <c r="D10" s="35">
        <v>1071</v>
      </c>
      <c r="E10" s="35">
        <v>1054</v>
      </c>
      <c r="F10" s="25">
        <f t="shared" ref="F10:F11" si="6">ROUND(C10/$C$5,3)</f>
        <v>1.6E-2</v>
      </c>
      <c r="G10" s="31">
        <f>C10-L10</f>
        <v>-38</v>
      </c>
      <c r="H10" s="27">
        <f t="shared" si="4"/>
        <v>1.85</v>
      </c>
      <c r="I10" s="36">
        <v>0.24</v>
      </c>
      <c r="J10" s="24">
        <f>ROUND(C10/I10,0)</f>
        <v>8854</v>
      </c>
      <c r="K10" s="32"/>
      <c r="L10" s="10">
        <f t="shared" si="0"/>
        <v>2163</v>
      </c>
      <c r="M10" s="37">
        <v>1099</v>
      </c>
      <c r="N10" s="37">
        <v>1064</v>
      </c>
    </row>
    <row r="11" spans="1:14" ht="14.25" customHeight="1">
      <c r="A11" s="34" t="s">
        <v>17</v>
      </c>
      <c r="B11" s="38">
        <v>680</v>
      </c>
      <c r="C11" s="24">
        <f>SUM(D11:E11)</f>
        <v>1342</v>
      </c>
      <c r="D11" s="38">
        <v>667</v>
      </c>
      <c r="E11" s="38">
        <v>675</v>
      </c>
      <c r="F11" s="25">
        <f t="shared" si="6"/>
        <v>0.01</v>
      </c>
      <c r="G11" s="31">
        <f t="shared" si="2"/>
        <v>17</v>
      </c>
      <c r="H11" s="27">
        <f t="shared" si="4"/>
        <v>1.97</v>
      </c>
      <c r="I11" s="36">
        <v>0.18</v>
      </c>
      <c r="J11" s="24">
        <f t="shared" si="5"/>
        <v>7456</v>
      </c>
      <c r="K11" s="32"/>
      <c r="L11" s="10">
        <f t="shared" si="0"/>
        <v>1325</v>
      </c>
      <c r="M11" s="37">
        <v>646</v>
      </c>
      <c r="N11" s="37">
        <v>679</v>
      </c>
    </row>
    <row r="12" spans="1:14" ht="7.5" customHeight="1">
      <c r="A12" s="34"/>
      <c r="B12" s="23"/>
      <c r="C12" s="24"/>
      <c r="D12" s="24"/>
      <c r="E12" s="24"/>
      <c r="F12" s="25"/>
      <c r="G12" s="31"/>
      <c r="H12" s="27"/>
      <c r="I12" s="27"/>
      <c r="J12" s="24"/>
      <c r="K12" s="32"/>
      <c r="L12" s="10">
        <f t="shared" si="0"/>
        <v>0</v>
      </c>
      <c r="M12" s="24"/>
      <c r="N12" s="24"/>
    </row>
    <row r="13" spans="1:14" ht="14.25" customHeight="1">
      <c r="A13" s="30" t="s">
        <v>18</v>
      </c>
      <c r="B13" s="23">
        <f>SUM(B14:B17)</f>
        <v>1970</v>
      </c>
      <c r="C13" s="24">
        <f t="shared" ref="C13:E13" si="7">SUM(C14:C17)</f>
        <v>4180</v>
      </c>
      <c r="D13" s="24">
        <f t="shared" si="7"/>
        <v>2090</v>
      </c>
      <c r="E13" s="24">
        <f t="shared" si="7"/>
        <v>2090</v>
      </c>
      <c r="F13" s="25">
        <f t="shared" ref="F13:F17" si="8">ROUND(C13/$C$5,3)</f>
        <v>3.2000000000000001E-2</v>
      </c>
      <c r="G13" s="31">
        <f t="shared" si="2"/>
        <v>-51</v>
      </c>
      <c r="H13" s="27">
        <f t="shared" ref="H13:H17" si="9">ROUND(C13/B13,2)</f>
        <v>2.12</v>
      </c>
      <c r="I13" s="27">
        <v>0.63</v>
      </c>
      <c r="J13" s="24">
        <f t="shared" ref="J13:J17" si="10">ROUND(C13/I13,0)</f>
        <v>6635</v>
      </c>
      <c r="K13" s="32"/>
      <c r="L13" s="10">
        <f t="shared" si="0"/>
        <v>4231</v>
      </c>
      <c r="M13" s="33">
        <v>2121</v>
      </c>
      <c r="N13" s="33">
        <v>2110</v>
      </c>
    </row>
    <row r="14" spans="1:14" ht="14.25" customHeight="1">
      <c r="A14" s="34" t="s">
        <v>14</v>
      </c>
      <c r="B14" s="38">
        <v>247</v>
      </c>
      <c r="C14" s="24">
        <f t="shared" ref="C14:C58" si="11">SUM(D14:E14)</f>
        <v>600</v>
      </c>
      <c r="D14" s="38">
        <v>292</v>
      </c>
      <c r="E14" s="38">
        <v>308</v>
      </c>
      <c r="F14" s="25">
        <f t="shared" si="8"/>
        <v>5.0000000000000001E-3</v>
      </c>
      <c r="G14" s="31">
        <f t="shared" si="2"/>
        <v>-4</v>
      </c>
      <c r="H14" s="27">
        <f t="shared" si="9"/>
        <v>2.4300000000000002</v>
      </c>
      <c r="I14" s="36">
        <v>0.14000000000000001</v>
      </c>
      <c r="J14" s="24">
        <f t="shared" si="10"/>
        <v>4286</v>
      </c>
      <c r="K14" s="32"/>
      <c r="L14" s="10">
        <f t="shared" si="0"/>
        <v>604</v>
      </c>
      <c r="M14" s="37">
        <v>297</v>
      </c>
      <c r="N14" s="37">
        <v>307</v>
      </c>
    </row>
    <row r="15" spans="1:14" ht="14.25" customHeight="1">
      <c r="A15" s="34" t="s">
        <v>15</v>
      </c>
      <c r="B15" s="38">
        <v>851</v>
      </c>
      <c r="C15" s="24">
        <f t="shared" si="11"/>
        <v>1737</v>
      </c>
      <c r="D15" s="38">
        <v>871</v>
      </c>
      <c r="E15" s="38">
        <v>866</v>
      </c>
      <c r="F15" s="25">
        <f t="shared" si="8"/>
        <v>1.2999999999999999E-2</v>
      </c>
      <c r="G15" s="31">
        <f t="shared" si="2"/>
        <v>-6</v>
      </c>
      <c r="H15" s="27">
        <f t="shared" si="9"/>
        <v>2.04</v>
      </c>
      <c r="I15" s="36">
        <v>0.16</v>
      </c>
      <c r="J15" s="24">
        <f t="shared" si="10"/>
        <v>10856</v>
      </c>
      <c r="K15" s="32"/>
      <c r="L15" s="10">
        <f t="shared" si="0"/>
        <v>1743</v>
      </c>
      <c r="M15" s="37">
        <v>877</v>
      </c>
      <c r="N15" s="37">
        <v>866</v>
      </c>
    </row>
    <row r="16" spans="1:14" ht="14.25" customHeight="1">
      <c r="A16" s="34" t="s">
        <v>16</v>
      </c>
      <c r="B16" s="38">
        <v>711</v>
      </c>
      <c r="C16" s="24">
        <f t="shared" si="11"/>
        <v>1492</v>
      </c>
      <c r="D16" s="38">
        <v>751</v>
      </c>
      <c r="E16" s="38">
        <v>741</v>
      </c>
      <c r="F16" s="25">
        <f t="shared" si="8"/>
        <v>1.2E-2</v>
      </c>
      <c r="G16" s="31">
        <f t="shared" si="2"/>
        <v>-25</v>
      </c>
      <c r="H16" s="27">
        <f t="shared" si="9"/>
        <v>2.1</v>
      </c>
      <c r="I16" s="36">
        <v>0.23</v>
      </c>
      <c r="J16" s="24">
        <f t="shared" si="10"/>
        <v>6487</v>
      </c>
      <c r="K16" s="32"/>
      <c r="L16" s="10">
        <f t="shared" si="0"/>
        <v>1517</v>
      </c>
      <c r="M16" s="37">
        <v>761</v>
      </c>
      <c r="N16" s="37">
        <v>756</v>
      </c>
    </row>
    <row r="17" spans="1:14" ht="14.25" customHeight="1">
      <c r="A17" s="34" t="s">
        <v>17</v>
      </c>
      <c r="B17" s="38">
        <v>161</v>
      </c>
      <c r="C17" s="24">
        <f t="shared" si="11"/>
        <v>351</v>
      </c>
      <c r="D17" s="38">
        <v>176</v>
      </c>
      <c r="E17" s="38">
        <v>175</v>
      </c>
      <c r="F17" s="25">
        <f t="shared" si="8"/>
        <v>3.0000000000000001E-3</v>
      </c>
      <c r="G17" s="31">
        <f t="shared" si="2"/>
        <v>-16</v>
      </c>
      <c r="H17" s="27">
        <f t="shared" si="9"/>
        <v>2.1800000000000002</v>
      </c>
      <c r="I17" s="36">
        <v>0.1</v>
      </c>
      <c r="J17" s="24">
        <f t="shared" si="10"/>
        <v>3510</v>
      </c>
      <c r="K17" s="32"/>
      <c r="L17" s="10">
        <f t="shared" si="0"/>
        <v>367</v>
      </c>
      <c r="M17" s="37">
        <v>186</v>
      </c>
      <c r="N17" s="37">
        <v>181</v>
      </c>
    </row>
    <row r="18" spans="1:14" ht="7.5" customHeight="1">
      <c r="A18" s="34"/>
      <c r="B18" s="23"/>
      <c r="C18" s="24"/>
      <c r="D18" s="24"/>
      <c r="E18" s="24"/>
      <c r="F18" s="25"/>
      <c r="G18" s="31"/>
      <c r="H18" s="27"/>
      <c r="I18" s="27"/>
      <c r="J18" s="24"/>
      <c r="K18" s="32"/>
      <c r="L18" s="10">
        <f t="shared" si="0"/>
        <v>0</v>
      </c>
      <c r="M18" s="24"/>
      <c r="N18" s="24"/>
    </row>
    <row r="19" spans="1:14" ht="14.25" customHeight="1">
      <c r="A19" s="30" t="s">
        <v>19</v>
      </c>
      <c r="B19" s="23">
        <f>SUM(B20:B22)</f>
        <v>4611</v>
      </c>
      <c r="C19" s="24">
        <f t="shared" ref="C19:E19" si="12">SUM(C20:C22)</f>
        <v>7182</v>
      </c>
      <c r="D19" s="24">
        <f t="shared" si="12"/>
        <v>3337</v>
      </c>
      <c r="E19" s="24">
        <f t="shared" si="12"/>
        <v>3845</v>
      </c>
      <c r="F19" s="25">
        <f t="shared" ref="F19:F22" si="13">ROUND(C19/$C$5,3)</f>
        <v>5.5E-2</v>
      </c>
      <c r="G19" s="31">
        <f t="shared" si="2"/>
        <v>66</v>
      </c>
      <c r="H19" s="27">
        <f t="shared" ref="H19:H22" si="14">ROUND(C19/B19,2)</f>
        <v>1.56</v>
      </c>
      <c r="I19" s="27">
        <v>0.44</v>
      </c>
      <c r="J19" s="24">
        <f t="shared" ref="J19:J22" si="15">ROUND(C19/I19,0)</f>
        <v>16323</v>
      </c>
      <c r="K19" s="32"/>
      <c r="L19" s="10">
        <f t="shared" si="0"/>
        <v>7116</v>
      </c>
      <c r="M19" s="33">
        <v>3330</v>
      </c>
      <c r="N19" s="33">
        <v>3786</v>
      </c>
    </row>
    <row r="20" spans="1:14" ht="14.25" customHeight="1">
      <c r="A20" s="34" t="s">
        <v>14</v>
      </c>
      <c r="B20" s="38">
        <v>646</v>
      </c>
      <c r="C20" s="24">
        <f t="shared" si="11"/>
        <v>1335</v>
      </c>
      <c r="D20" s="38">
        <v>640</v>
      </c>
      <c r="E20" s="38">
        <v>695</v>
      </c>
      <c r="F20" s="25">
        <f t="shared" si="13"/>
        <v>0.01</v>
      </c>
      <c r="G20" s="31">
        <f t="shared" si="2"/>
        <v>-14</v>
      </c>
      <c r="H20" s="27">
        <f t="shared" si="14"/>
        <v>2.0699999999999998</v>
      </c>
      <c r="I20" s="36">
        <v>0.15</v>
      </c>
      <c r="J20" s="24">
        <f t="shared" si="15"/>
        <v>8900</v>
      </c>
      <c r="K20" s="32"/>
      <c r="L20" s="10">
        <f t="shared" si="0"/>
        <v>1349</v>
      </c>
      <c r="M20" s="39">
        <v>648</v>
      </c>
      <c r="N20" s="39">
        <v>701</v>
      </c>
    </row>
    <row r="21" spans="1:14" ht="14.25" customHeight="1">
      <c r="A21" s="34" t="s">
        <v>15</v>
      </c>
      <c r="B21" s="35">
        <v>1595</v>
      </c>
      <c r="C21" s="24">
        <f t="shared" si="11"/>
        <v>2382</v>
      </c>
      <c r="D21" s="35">
        <v>1093</v>
      </c>
      <c r="E21" s="35">
        <v>1289</v>
      </c>
      <c r="F21" s="25">
        <f t="shared" si="13"/>
        <v>1.7999999999999999E-2</v>
      </c>
      <c r="G21" s="31">
        <f t="shared" si="2"/>
        <v>0</v>
      </c>
      <c r="H21" s="27">
        <f t="shared" si="14"/>
        <v>1.49</v>
      </c>
      <c r="I21" s="36">
        <v>0.14000000000000001</v>
      </c>
      <c r="J21" s="24">
        <f t="shared" si="15"/>
        <v>17014</v>
      </c>
      <c r="K21" s="32"/>
      <c r="L21" s="10">
        <f t="shared" si="0"/>
        <v>2382</v>
      </c>
      <c r="M21" s="39">
        <v>1095</v>
      </c>
      <c r="N21" s="39">
        <v>1287</v>
      </c>
    </row>
    <row r="22" spans="1:14" ht="14.25" customHeight="1">
      <c r="A22" s="34" t="s">
        <v>16</v>
      </c>
      <c r="B22" s="35">
        <v>2370</v>
      </c>
      <c r="C22" s="24">
        <f t="shared" si="11"/>
        <v>3465</v>
      </c>
      <c r="D22" s="35">
        <v>1604</v>
      </c>
      <c r="E22" s="35">
        <v>1861</v>
      </c>
      <c r="F22" s="25">
        <f t="shared" si="13"/>
        <v>2.7E-2</v>
      </c>
      <c r="G22" s="31">
        <f t="shared" si="2"/>
        <v>80</v>
      </c>
      <c r="H22" s="27">
        <f t="shared" si="14"/>
        <v>1.46</v>
      </c>
      <c r="I22" s="36">
        <v>0.15</v>
      </c>
      <c r="J22" s="24">
        <f t="shared" si="15"/>
        <v>23100</v>
      </c>
      <c r="K22" s="32"/>
      <c r="L22" s="10">
        <f t="shared" si="0"/>
        <v>3385</v>
      </c>
      <c r="M22" s="39">
        <v>1587</v>
      </c>
      <c r="N22" s="39">
        <v>1798</v>
      </c>
    </row>
    <row r="23" spans="1:14" ht="7.5" customHeight="1">
      <c r="A23" s="34"/>
      <c r="B23" s="40"/>
      <c r="C23" s="40"/>
      <c r="D23" s="40"/>
      <c r="E23" s="40"/>
      <c r="F23" s="25"/>
      <c r="G23" s="31"/>
      <c r="H23" s="27"/>
      <c r="I23" s="27"/>
      <c r="J23" s="24"/>
      <c r="K23" s="32"/>
      <c r="L23" s="10">
        <f t="shared" si="0"/>
        <v>0</v>
      </c>
      <c r="M23" s="40"/>
      <c r="N23" s="40"/>
    </row>
    <row r="24" spans="1:14" ht="14.25" customHeight="1">
      <c r="A24" s="30" t="s">
        <v>20</v>
      </c>
      <c r="B24" s="41">
        <f>SUM(B25:B27)</f>
        <v>4622</v>
      </c>
      <c r="C24" s="40">
        <f t="shared" ref="C24:E24" si="16">SUM(C25:C27)</f>
        <v>9464</v>
      </c>
      <c r="D24" s="40">
        <f t="shared" si="16"/>
        <v>4522</v>
      </c>
      <c r="E24" s="40">
        <f t="shared" si="16"/>
        <v>4942</v>
      </c>
      <c r="F24" s="25">
        <f t="shared" ref="F24:F27" si="17">ROUND(C24/$C$5,3)</f>
        <v>7.2999999999999995E-2</v>
      </c>
      <c r="G24" s="31">
        <f t="shared" si="2"/>
        <v>-30</v>
      </c>
      <c r="H24" s="27">
        <f t="shared" ref="H24:H27" si="18">ROUND(C24/B24,2)</f>
        <v>2.0499999999999998</v>
      </c>
      <c r="I24" s="27">
        <v>0.49</v>
      </c>
      <c r="J24" s="24">
        <f t="shared" ref="J24:J27" si="19">ROUND(C24/I24,0)</f>
        <v>19314</v>
      </c>
      <c r="K24" s="32"/>
      <c r="L24" s="10">
        <f t="shared" si="0"/>
        <v>9494</v>
      </c>
      <c r="M24" s="42">
        <v>4539</v>
      </c>
      <c r="N24" s="42">
        <v>4955</v>
      </c>
    </row>
    <row r="25" spans="1:14" ht="14.25" customHeight="1">
      <c r="A25" s="34" t="s">
        <v>14</v>
      </c>
      <c r="B25" s="38">
        <v>779</v>
      </c>
      <c r="C25" s="24">
        <f t="shared" si="11"/>
        <v>1438</v>
      </c>
      <c r="D25" s="38">
        <v>717</v>
      </c>
      <c r="E25" s="38">
        <v>721</v>
      </c>
      <c r="F25" s="25">
        <f t="shared" si="17"/>
        <v>1.0999999999999999E-2</v>
      </c>
      <c r="G25" s="31">
        <f t="shared" si="2"/>
        <v>-8</v>
      </c>
      <c r="H25" s="27">
        <f t="shared" si="18"/>
        <v>1.85</v>
      </c>
      <c r="I25" s="36">
        <v>0.1</v>
      </c>
      <c r="J25" s="24">
        <f t="shared" si="19"/>
        <v>14380</v>
      </c>
      <c r="K25" s="32"/>
      <c r="L25" s="10">
        <f t="shared" si="0"/>
        <v>1446</v>
      </c>
      <c r="M25" s="39">
        <v>718</v>
      </c>
      <c r="N25" s="39">
        <v>728</v>
      </c>
    </row>
    <row r="26" spans="1:14" ht="14.25" customHeight="1">
      <c r="A26" s="34" t="s">
        <v>15</v>
      </c>
      <c r="B26" s="35">
        <v>2088</v>
      </c>
      <c r="C26" s="24">
        <f t="shared" si="11"/>
        <v>4840</v>
      </c>
      <c r="D26" s="35">
        <v>2240</v>
      </c>
      <c r="E26" s="35">
        <v>2600</v>
      </c>
      <c r="F26" s="25">
        <f t="shared" si="17"/>
        <v>3.6999999999999998E-2</v>
      </c>
      <c r="G26" s="31">
        <f t="shared" si="2"/>
        <v>-91</v>
      </c>
      <c r="H26" s="27">
        <f t="shared" si="18"/>
        <v>2.3199999999999998</v>
      </c>
      <c r="I26" s="36">
        <v>0.23</v>
      </c>
      <c r="J26" s="24">
        <f t="shared" si="19"/>
        <v>21043</v>
      </c>
      <c r="K26" s="32"/>
      <c r="L26" s="10">
        <f t="shared" si="0"/>
        <v>4931</v>
      </c>
      <c r="M26" s="39">
        <v>2289</v>
      </c>
      <c r="N26" s="39">
        <v>2642</v>
      </c>
    </row>
    <row r="27" spans="1:14" ht="14.25" customHeight="1">
      <c r="A27" s="34" t="s">
        <v>16</v>
      </c>
      <c r="B27" s="35">
        <v>1755</v>
      </c>
      <c r="C27" s="24">
        <f t="shared" si="11"/>
        <v>3186</v>
      </c>
      <c r="D27" s="35">
        <v>1565</v>
      </c>
      <c r="E27" s="35">
        <v>1621</v>
      </c>
      <c r="F27" s="25">
        <f t="shared" si="17"/>
        <v>2.5000000000000001E-2</v>
      </c>
      <c r="G27" s="31">
        <f t="shared" si="2"/>
        <v>69</v>
      </c>
      <c r="H27" s="27">
        <f t="shared" si="18"/>
        <v>1.82</v>
      </c>
      <c r="I27" s="36">
        <v>0.16</v>
      </c>
      <c r="J27" s="24">
        <f t="shared" si="19"/>
        <v>19913</v>
      </c>
      <c r="K27" s="32"/>
      <c r="L27" s="10">
        <f t="shared" si="0"/>
        <v>3117</v>
      </c>
      <c r="M27" s="39">
        <v>1532</v>
      </c>
      <c r="N27" s="39">
        <v>1585</v>
      </c>
    </row>
    <row r="28" spans="1:14" ht="7.5" customHeight="1">
      <c r="A28" s="34"/>
      <c r="B28" s="41"/>
      <c r="C28" s="40"/>
      <c r="D28" s="40"/>
      <c r="E28" s="40"/>
      <c r="F28" s="25"/>
      <c r="G28" s="31"/>
      <c r="H28" s="27"/>
      <c r="I28" s="27"/>
      <c r="J28" s="24"/>
      <c r="K28" s="32"/>
      <c r="L28" s="10">
        <f t="shared" si="0"/>
        <v>0</v>
      </c>
      <c r="M28" s="40"/>
      <c r="N28" s="40"/>
    </row>
    <row r="29" spans="1:14" ht="14.25" customHeight="1">
      <c r="A29" s="30" t="s">
        <v>21</v>
      </c>
      <c r="B29" s="41">
        <f>SUM(B30:B33)</f>
        <v>4290</v>
      </c>
      <c r="C29" s="40">
        <f t="shared" ref="C29:E29" si="20">SUM(C30:C33)</f>
        <v>6962</v>
      </c>
      <c r="D29" s="40">
        <f t="shared" si="20"/>
        <v>3287</v>
      </c>
      <c r="E29" s="40">
        <f t="shared" si="20"/>
        <v>3675</v>
      </c>
      <c r="F29" s="25">
        <f t="shared" ref="F29:F33" si="21">ROUND(C29/$C$5,3)</f>
        <v>5.3999999999999999E-2</v>
      </c>
      <c r="G29" s="31">
        <f t="shared" si="2"/>
        <v>111</v>
      </c>
      <c r="H29" s="27">
        <f t="shared" ref="H29:H33" si="22">ROUND(C29/B29,2)</f>
        <v>1.62</v>
      </c>
      <c r="I29" s="27">
        <v>0.37</v>
      </c>
      <c r="J29" s="24">
        <f t="shared" ref="J29:J33" si="23">ROUND(C29/I29,0)</f>
        <v>18816</v>
      </c>
      <c r="K29" s="32"/>
      <c r="L29" s="10">
        <f t="shared" si="0"/>
        <v>6851</v>
      </c>
      <c r="M29" s="42">
        <v>3223</v>
      </c>
      <c r="N29" s="42">
        <v>3628</v>
      </c>
    </row>
    <row r="30" spans="1:14" ht="14.25" customHeight="1">
      <c r="A30" s="34" t="s">
        <v>14</v>
      </c>
      <c r="B30" s="38">
        <v>111</v>
      </c>
      <c r="C30" s="24">
        <f t="shared" si="11"/>
        <v>147</v>
      </c>
      <c r="D30" s="38">
        <v>80</v>
      </c>
      <c r="E30" s="38">
        <v>67</v>
      </c>
      <c r="F30" s="25">
        <f t="shared" si="21"/>
        <v>1E-3</v>
      </c>
      <c r="G30" s="31">
        <f t="shared" si="2"/>
        <v>-1</v>
      </c>
      <c r="H30" s="27">
        <f t="shared" si="22"/>
        <v>1.32</v>
      </c>
      <c r="I30" s="36">
        <v>7.0000000000000007E-2</v>
      </c>
      <c r="J30" s="24">
        <f t="shared" si="23"/>
        <v>2100</v>
      </c>
      <c r="K30" s="32"/>
      <c r="L30" s="10">
        <f t="shared" si="0"/>
        <v>148</v>
      </c>
      <c r="M30" s="39">
        <v>74</v>
      </c>
      <c r="N30" s="39">
        <v>74</v>
      </c>
    </row>
    <row r="31" spans="1:14" ht="14.25" customHeight="1">
      <c r="A31" s="34" t="s">
        <v>15</v>
      </c>
      <c r="B31" s="35">
        <v>1673</v>
      </c>
      <c r="C31" s="24">
        <f t="shared" si="11"/>
        <v>2723</v>
      </c>
      <c r="D31" s="35">
        <v>1306</v>
      </c>
      <c r="E31" s="35">
        <v>1417</v>
      </c>
      <c r="F31" s="25">
        <f t="shared" si="21"/>
        <v>2.1000000000000001E-2</v>
      </c>
      <c r="G31" s="31">
        <f t="shared" si="2"/>
        <v>64</v>
      </c>
      <c r="H31" s="27">
        <f t="shared" si="22"/>
        <v>1.63</v>
      </c>
      <c r="I31" s="36">
        <v>0.12</v>
      </c>
      <c r="J31" s="24">
        <f t="shared" si="23"/>
        <v>22692</v>
      </c>
      <c r="K31" s="32"/>
      <c r="L31" s="10">
        <f t="shared" si="0"/>
        <v>2659</v>
      </c>
      <c r="M31" s="39">
        <v>1271</v>
      </c>
      <c r="N31" s="39">
        <v>1388</v>
      </c>
    </row>
    <row r="32" spans="1:14" ht="14.25" customHeight="1">
      <c r="A32" s="34" t="s">
        <v>16</v>
      </c>
      <c r="B32" s="35">
        <v>1161</v>
      </c>
      <c r="C32" s="24">
        <f t="shared" si="11"/>
        <v>1931</v>
      </c>
      <c r="D32" s="38">
        <v>926</v>
      </c>
      <c r="E32" s="35">
        <v>1005</v>
      </c>
      <c r="F32" s="25">
        <f t="shared" si="21"/>
        <v>1.4999999999999999E-2</v>
      </c>
      <c r="G32" s="31">
        <f t="shared" si="2"/>
        <v>41</v>
      </c>
      <c r="H32" s="27">
        <f t="shared" si="22"/>
        <v>1.66</v>
      </c>
      <c r="I32" s="36">
        <v>0.08</v>
      </c>
      <c r="J32" s="24">
        <f t="shared" si="23"/>
        <v>24138</v>
      </c>
      <c r="K32" s="32"/>
      <c r="L32" s="10">
        <f t="shared" si="0"/>
        <v>1890</v>
      </c>
      <c r="M32" s="39">
        <v>908</v>
      </c>
      <c r="N32" s="39">
        <v>982</v>
      </c>
    </row>
    <row r="33" spans="1:14" ht="14.25" customHeight="1">
      <c r="A33" s="34" t="s">
        <v>17</v>
      </c>
      <c r="B33" s="35">
        <v>1345</v>
      </c>
      <c r="C33" s="24">
        <f t="shared" si="11"/>
        <v>2161</v>
      </c>
      <c r="D33" s="38">
        <v>975</v>
      </c>
      <c r="E33" s="35">
        <v>1186</v>
      </c>
      <c r="F33" s="25">
        <f t="shared" si="21"/>
        <v>1.7000000000000001E-2</v>
      </c>
      <c r="G33" s="31">
        <f t="shared" si="2"/>
        <v>7</v>
      </c>
      <c r="H33" s="27">
        <f t="shared" si="22"/>
        <v>1.61</v>
      </c>
      <c r="I33" s="36">
        <v>0.1</v>
      </c>
      <c r="J33" s="24">
        <f t="shared" si="23"/>
        <v>21610</v>
      </c>
      <c r="K33" s="32"/>
      <c r="L33" s="10">
        <f t="shared" si="0"/>
        <v>2154</v>
      </c>
      <c r="M33" s="39">
        <v>970</v>
      </c>
      <c r="N33" s="39">
        <v>1184</v>
      </c>
    </row>
    <row r="34" spans="1:14" ht="7.5" customHeight="1">
      <c r="A34" s="34"/>
      <c r="B34" s="41"/>
      <c r="C34" s="40"/>
      <c r="D34" s="40"/>
      <c r="E34" s="40"/>
      <c r="F34" s="25"/>
      <c r="G34" s="31"/>
      <c r="H34" s="27"/>
      <c r="I34" s="27"/>
      <c r="J34" s="24"/>
      <c r="K34" s="32"/>
      <c r="L34" s="10">
        <f t="shared" si="0"/>
        <v>0</v>
      </c>
      <c r="M34" s="40"/>
      <c r="N34" s="40"/>
    </row>
    <row r="35" spans="1:14" ht="14.25" customHeight="1">
      <c r="A35" s="30" t="s">
        <v>22</v>
      </c>
      <c r="B35" s="41">
        <f>SUM(B36:B40)</f>
        <v>5123</v>
      </c>
      <c r="C35" s="40">
        <f t="shared" ref="C35:E35" si="24">SUM(C36:C40)</f>
        <v>9145</v>
      </c>
      <c r="D35" s="40">
        <f t="shared" si="24"/>
        <v>4598</v>
      </c>
      <c r="E35" s="40">
        <f t="shared" si="24"/>
        <v>4547</v>
      </c>
      <c r="F35" s="25">
        <f t="shared" ref="F35:F40" si="25">ROUND(C35/$C$5,3)</f>
        <v>7.0999999999999994E-2</v>
      </c>
      <c r="G35" s="31">
        <f t="shared" si="2"/>
        <v>-33</v>
      </c>
      <c r="H35" s="27">
        <f t="shared" ref="H35:H40" si="26">ROUND(C35/B35,2)</f>
        <v>1.79</v>
      </c>
      <c r="I35" s="27">
        <v>0.65</v>
      </c>
      <c r="J35" s="24">
        <f t="shared" ref="J35:J40" si="27">ROUND(C35/I35,0)</f>
        <v>14069</v>
      </c>
      <c r="K35" s="32"/>
      <c r="L35" s="10">
        <f t="shared" si="0"/>
        <v>9178</v>
      </c>
      <c r="M35" s="42">
        <v>4636</v>
      </c>
      <c r="N35" s="42">
        <v>4542</v>
      </c>
    </row>
    <row r="36" spans="1:14" ht="14.25" customHeight="1">
      <c r="A36" s="34" t="s">
        <v>14</v>
      </c>
      <c r="B36" s="38">
        <v>808</v>
      </c>
      <c r="C36" s="24">
        <f t="shared" si="11"/>
        <v>1316</v>
      </c>
      <c r="D36" s="38">
        <v>654</v>
      </c>
      <c r="E36" s="38">
        <v>662</v>
      </c>
      <c r="F36" s="25">
        <f t="shared" si="25"/>
        <v>0.01</v>
      </c>
      <c r="G36" s="31">
        <f t="shared" si="2"/>
        <v>-29</v>
      </c>
      <c r="H36" s="27">
        <f t="shared" si="26"/>
        <v>1.63</v>
      </c>
      <c r="I36" s="36">
        <v>0.09</v>
      </c>
      <c r="J36" s="24">
        <f t="shared" si="27"/>
        <v>14622</v>
      </c>
      <c r="K36" s="32"/>
      <c r="L36" s="10">
        <f t="shared" si="0"/>
        <v>1345</v>
      </c>
      <c r="M36" s="39">
        <v>678</v>
      </c>
      <c r="N36" s="39">
        <v>667</v>
      </c>
    </row>
    <row r="37" spans="1:14" ht="14.25" customHeight="1">
      <c r="A37" s="34" t="s">
        <v>15</v>
      </c>
      <c r="B37" s="35">
        <v>1281</v>
      </c>
      <c r="C37" s="24">
        <f t="shared" si="11"/>
        <v>1988</v>
      </c>
      <c r="D37" s="35">
        <v>1014</v>
      </c>
      <c r="E37" s="38">
        <v>974</v>
      </c>
      <c r="F37" s="25">
        <f t="shared" si="25"/>
        <v>1.4999999999999999E-2</v>
      </c>
      <c r="G37" s="31">
        <f t="shared" si="2"/>
        <v>-71</v>
      </c>
      <c r="H37" s="27">
        <f t="shared" si="26"/>
        <v>1.55</v>
      </c>
      <c r="I37" s="36">
        <v>0.12</v>
      </c>
      <c r="J37" s="24">
        <f t="shared" si="27"/>
        <v>16567</v>
      </c>
      <c r="K37" s="32"/>
      <c r="L37" s="10">
        <f t="shared" si="0"/>
        <v>2059</v>
      </c>
      <c r="M37" s="39">
        <v>1073</v>
      </c>
      <c r="N37" s="39">
        <v>986</v>
      </c>
    </row>
    <row r="38" spans="1:14" ht="14.25" customHeight="1">
      <c r="A38" s="34" t="s">
        <v>16</v>
      </c>
      <c r="B38" s="38">
        <v>963</v>
      </c>
      <c r="C38" s="24">
        <f t="shared" si="11"/>
        <v>2029</v>
      </c>
      <c r="D38" s="35">
        <v>1002</v>
      </c>
      <c r="E38" s="35">
        <v>1027</v>
      </c>
      <c r="F38" s="25">
        <f t="shared" si="25"/>
        <v>1.6E-2</v>
      </c>
      <c r="G38" s="31">
        <f t="shared" si="2"/>
        <v>-10</v>
      </c>
      <c r="H38" s="27">
        <f t="shared" si="26"/>
        <v>2.11</v>
      </c>
      <c r="I38" s="36">
        <v>0.16</v>
      </c>
      <c r="J38" s="24">
        <f t="shared" si="27"/>
        <v>12681</v>
      </c>
      <c r="K38" s="32"/>
      <c r="L38" s="10">
        <f t="shared" si="0"/>
        <v>2039</v>
      </c>
      <c r="M38" s="39">
        <v>1004</v>
      </c>
      <c r="N38" s="39">
        <v>1035</v>
      </c>
    </row>
    <row r="39" spans="1:14" ht="14.25" customHeight="1">
      <c r="A39" s="34" t="s">
        <v>17</v>
      </c>
      <c r="B39" s="38">
        <v>908</v>
      </c>
      <c r="C39" s="24">
        <f t="shared" si="11"/>
        <v>1721</v>
      </c>
      <c r="D39" s="38">
        <v>865</v>
      </c>
      <c r="E39" s="38">
        <v>856</v>
      </c>
      <c r="F39" s="25">
        <f t="shared" si="25"/>
        <v>1.2999999999999999E-2</v>
      </c>
      <c r="G39" s="31">
        <f t="shared" si="2"/>
        <v>24</v>
      </c>
      <c r="H39" s="27">
        <f t="shared" si="26"/>
        <v>1.9</v>
      </c>
      <c r="I39" s="36">
        <v>0.13</v>
      </c>
      <c r="J39" s="24">
        <f t="shared" si="27"/>
        <v>13238</v>
      </c>
      <c r="K39" s="32"/>
      <c r="L39" s="10">
        <f t="shared" si="0"/>
        <v>1697</v>
      </c>
      <c r="M39" s="39">
        <v>851</v>
      </c>
      <c r="N39" s="39">
        <v>846</v>
      </c>
    </row>
    <row r="40" spans="1:14" ht="14.25" customHeight="1">
      <c r="A40" s="34" t="s">
        <v>23</v>
      </c>
      <c r="B40" s="35">
        <v>1163</v>
      </c>
      <c r="C40" s="24">
        <f t="shared" si="11"/>
        <v>2091</v>
      </c>
      <c r="D40" s="35">
        <v>1063</v>
      </c>
      <c r="E40" s="35">
        <v>1028</v>
      </c>
      <c r="F40" s="25">
        <f t="shared" si="25"/>
        <v>1.6E-2</v>
      </c>
      <c r="G40" s="31">
        <f t="shared" si="2"/>
        <v>53</v>
      </c>
      <c r="H40" s="27">
        <f t="shared" si="26"/>
        <v>1.8</v>
      </c>
      <c r="I40" s="36">
        <v>0.15</v>
      </c>
      <c r="J40" s="24">
        <f t="shared" si="27"/>
        <v>13940</v>
      </c>
      <c r="K40" s="32"/>
      <c r="L40" s="10">
        <f t="shared" si="0"/>
        <v>2038</v>
      </c>
      <c r="M40" s="39">
        <v>1030</v>
      </c>
      <c r="N40" s="39">
        <v>1008</v>
      </c>
    </row>
    <row r="41" spans="1:14" ht="6.75" customHeight="1">
      <c r="A41" s="34"/>
      <c r="B41" s="41"/>
      <c r="C41" s="40"/>
      <c r="D41" s="40"/>
      <c r="E41" s="40"/>
      <c r="F41" s="25"/>
      <c r="G41" s="31"/>
      <c r="H41" s="27"/>
      <c r="I41" s="27"/>
      <c r="J41" s="24"/>
      <c r="K41" s="32"/>
      <c r="L41" s="10">
        <f t="shared" si="0"/>
        <v>0</v>
      </c>
      <c r="M41" s="40"/>
      <c r="N41" s="40"/>
    </row>
    <row r="42" spans="1:14" ht="14.25" customHeight="1">
      <c r="A42" s="30" t="s">
        <v>24</v>
      </c>
      <c r="B42" s="41">
        <f>SUM(B43:B48)</f>
        <v>6874</v>
      </c>
      <c r="C42" s="40">
        <f t="shared" ref="C42:E42" si="28">SUM(C43:C48)</f>
        <v>14663</v>
      </c>
      <c r="D42" s="40">
        <f t="shared" si="28"/>
        <v>7304</v>
      </c>
      <c r="E42" s="40">
        <f t="shared" si="28"/>
        <v>7359</v>
      </c>
      <c r="F42" s="25">
        <f t="shared" ref="F42:F48" si="29">ROUND(C42/$C$5,3)</f>
        <v>0.113</v>
      </c>
      <c r="G42" s="31">
        <f t="shared" si="2"/>
        <v>-16</v>
      </c>
      <c r="H42" s="27">
        <f t="shared" ref="H42:H48" si="30">ROUND(C42/B42,2)</f>
        <v>2.13</v>
      </c>
      <c r="I42" s="27">
        <v>1.02</v>
      </c>
      <c r="J42" s="24">
        <f t="shared" ref="J42:J48" si="31">ROUND(C42/I42,0)</f>
        <v>14375</v>
      </c>
      <c r="K42" s="32"/>
      <c r="L42" s="10">
        <f t="shared" si="0"/>
        <v>14679</v>
      </c>
      <c r="M42" s="42">
        <v>7346</v>
      </c>
      <c r="N42" s="42">
        <v>7333</v>
      </c>
    </row>
    <row r="43" spans="1:14" ht="14.25" customHeight="1">
      <c r="A43" s="34" t="s">
        <v>14</v>
      </c>
      <c r="B43" s="38">
        <v>506</v>
      </c>
      <c r="C43" s="24">
        <f t="shared" si="11"/>
        <v>1506</v>
      </c>
      <c r="D43" s="38">
        <v>752</v>
      </c>
      <c r="E43" s="38">
        <v>754</v>
      </c>
      <c r="F43" s="25">
        <f t="shared" si="29"/>
        <v>1.2E-2</v>
      </c>
      <c r="G43" s="31">
        <f t="shared" si="2"/>
        <v>17</v>
      </c>
      <c r="H43" s="27">
        <f t="shared" si="30"/>
        <v>2.98</v>
      </c>
      <c r="I43" s="36">
        <v>0.26</v>
      </c>
      <c r="J43" s="24">
        <f t="shared" si="31"/>
        <v>5792</v>
      </c>
      <c r="K43" s="32"/>
      <c r="L43" s="10">
        <f t="shared" si="0"/>
        <v>1489</v>
      </c>
      <c r="M43" s="39">
        <v>745</v>
      </c>
      <c r="N43" s="39">
        <v>744</v>
      </c>
    </row>
    <row r="44" spans="1:14" ht="14.25" customHeight="1">
      <c r="A44" s="34" t="s">
        <v>15</v>
      </c>
      <c r="B44" s="35">
        <v>1252</v>
      </c>
      <c r="C44" s="24">
        <f t="shared" si="11"/>
        <v>2530</v>
      </c>
      <c r="D44" s="35">
        <v>1243</v>
      </c>
      <c r="E44" s="35">
        <v>1287</v>
      </c>
      <c r="F44" s="25">
        <f t="shared" si="29"/>
        <v>0.02</v>
      </c>
      <c r="G44" s="31">
        <f t="shared" si="2"/>
        <v>4</v>
      </c>
      <c r="H44" s="27">
        <f t="shared" si="30"/>
        <v>2.02</v>
      </c>
      <c r="I44" s="36">
        <v>0.19</v>
      </c>
      <c r="J44" s="24">
        <f t="shared" si="31"/>
        <v>13316</v>
      </c>
      <c r="K44" s="32"/>
      <c r="L44" s="10">
        <f t="shared" si="0"/>
        <v>2526</v>
      </c>
      <c r="M44" s="39">
        <v>1253</v>
      </c>
      <c r="N44" s="39">
        <v>1273</v>
      </c>
    </row>
    <row r="45" spans="1:14" ht="14.25" customHeight="1">
      <c r="A45" s="34" t="s">
        <v>16</v>
      </c>
      <c r="B45" s="35">
        <v>2004</v>
      </c>
      <c r="C45" s="24">
        <f t="shared" si="11"/>
        <v>4373</v>
      </c>
      <c r="D45" s="35">
        <v>2191</v>
      </c>
      <c r="E45" s="35">
        <v>2182</v>
      </c>
      <c r="F45" s="25">
        <f t="shared" si="29"/>
        <v>3.4000000000000002E-2</v>
      </c>
      <c r="G45" s="31">
        <f t="shared" si="2"/>
        <v>-16</v>
      </c>
      <c r="H45" s="27">
        <f t="shared" si="30"/>
        <v>2.1800000000000002</v>
      </c>
      <c r="I45" s="36">
        <v>0.18</v>
      </c>
      <c r="J45" s="24">
        <f t="shared" si="31"/>
        <v>24294</v>
      </c>
      <c r="K45" s="32"/>
      <c r="L45" s="10">
        <f t="shared" si="0"/>
        <v>4389</v>
      </c>
      <c r="M45" s="39">
        <v>2220</v>
      </c>
      <c r="N45" s="39">
        <v>2169</v>
      </c>
    </row>
    <row r="46" spans="1:14" ht="14.25" customHeight="1">
      <c r="A46" s="34" t="s">
        <v>17</v>
      </c>
      <c r="B46" s="35">
        <v>1609</v>
      </c>
      <c r="C46" s="24">
        <f t="shared" si="11"/>
        <v>3127</v>
      </c>
      <c r="D46" s="35">
        <v>1542</v>
      </c>
      <c r="E46" s="35">
        <v>1585</v>
      </c>
      <c r="F46" s="25">
        <f t="shared" si="29"/>
        <v>2.4E-2</v>
      </c>
      <c r="G46" s="31">
        <f t="shared" si="2"/>
        <v>-10</v>
      </c>
      <c r="H46" s="27">
        <f t="shared" si="30"/>
        <v>1.94</v>
      </c>
      <c r="I46" s="36">
        <v>0.15</v>
      </c>
      <c r="J46" s="24">
        <f t="shared" si="31"/>
        <v>20847</v>
      </c>
      <c r="K46" s="32"/>
      <c r="L46" s="10">
        <f t="shared" si="0"/>
        <v>3137</v>
      </c>
      <c r="M46" s="39">
        <v>1548</v>
      </c>
      <c r="N46" s="39">
        <v>1589</v>
      </c>
    </row>
    <row r="47" spans="1:14" ht="14.25" customHeight="1">
      <c r="A47" s="34" t="s">
        <v>23</v>
      </c>
      <c r="B47" s="38">
        <v>622</v>
      </c>
      <c r="C47" s="24">
        <f t="shared" si="11"/>
        <v>1274</v>
      </c>
      <c r="D47" s="38">
        <v>659</v>
      </c>
      <c r="E47" s="38">
        <v>615</v>
      </c>
      <c r="F47" s="25">
        <f t="shared" si="29"/>
        <v>0.01</v>
      </c>
      <c r="G47" s="31">
        <f t="shared" si="2"/>
        <v>5</v>
      </c>
      <c r="H47" s="27">
        <f t="shared" si="30"/>
        <v>2.0499999999999998</v>
      </c>
      <c r="I47" s="36">
        <v>0.12</v>
      </c>
      <c r="J47" s="24">
        <f t="shared" si="31"/>
        <v>10617</v>
      </c>
      <c r="K47" s="32"/>
      <c r="L47" s="10">
        <f t="shared" si="0"/>
        <v>1269</v>
      </c>
      <c r="M47" s="39">
        <v>647</v>
      </c>
      <c r="N47" s="39">
        <v>622</v>
      </c>
    </row>
    <row r="48" spans="1:14" ht="14.25" customHeight="1">
      <c r="A48" s="34" t="s">
        <v>25</v>
      </c>
      <c r="B48" s="38">
        <v>881</v>
      </c>
      <c r="C48" s="24">
        <f t="shared" si="11"/>
        <v>1853</v>
      </c>
      <c r="D48" s="38">
        <v>917</v>
      </c>
      <c r="E48" s="38">
        <v>936</v>
      </c>
      <c r="F48" s="25">
        <f t="shared" si="29"/>
        <v>1.4E-2</v>
      </c>
      <c r="G48" s="31">
        <f t="shared" si="2"/>
        <v>-16</v>
      </c>
      <c r="H48" s="27">
        <f t="shared" si="30"/>
        <v>2.1</v>
      </c>
      <c r="I48" s="36">
        <v>0.12</v>
      </c>
      <c r="J48" s="24">
        <f t="shared" si="31"/>
        <v>15442</v>
      </c>
      <c r="K48" s="32"/>
      <c r="L48" s="10">
        <f t="shared" si="0"/>
        <v>1869</v>
      </c>
      <c r="M48" s="39">
        <v>933</v>
      </c>
      <c r="N48" s="39">
        <v>936</v>
      </c>
    </row>
    <row r="49" spans="1:14" ht="7.5" customHeight="1">
      <c r="A49" s="34"/>
      <c r="B49" s="41"/>
      <c r="C49" s="40"/>
      <c r="D49" s="40"/>
      <c r="E49" s="40"/>
      <c r="F49" s="25"/>
      <c r="G49" s="31"/>
      <c r="H49" s="27"/>
      <c r="I49" s="27"/>
      <c r="J49" s="24"/>
      <c r="K49" s="32"/>
      <c r="L49" s="10">
        <f t="shared" si="0"/>
        <v>0</v>
      </c>
      <c r="M49" s="40"/>
      <c r="N49" s="40"/>
    </row>
    <row r="50" spans="1:14" ht="14.25" customHeight="1">
      <c r="A50" s="30" t="s">
        <v>26</v>
      </c>
      <c r="B50" s="41">
        <f>SUM(B51:B54)</f>
        <v>3302</v>
      </c>
      <c r="C50" s="40">
        <f t="shared" ref="C50:E50" si="32">SUM(C51:C54)</f>
        <v>6412</v>
      </c>
      <c r="D50" s="40">
        <f t="shared" si="32"/>
        <v>3257</v>
      </c>
      <c r="E50" s="40">
        <f t="shared" si="32"/>
        <v>3155</v>
      </c>
      <c r="F50" s="25">
        <f t="shared" ref="F50:F54" si="33">ROUND(C50/$C$5,3)</f>
        <v>0.05</v>
      </c>
      <c r="G50" s="31">
        <f t="shared" si="2"/>
        <v>167</v>
      </c>
      <c r="H50" s="27">
        <f t="shared" ref="H50:H54" si="34">ROUND(C50/B50,2)</f>
        <v>1.94</v>
      </c>
      <c r="I50" s="27">
        <v>0.7</v>
      </c>
      <c r="J50" s="24">
        <f t="shared" ref="J50:J54" si="35">ROUND(C50/I50,0)</f>
        <v>9160</v>
      </c>
      <c r="K50" s="32"/>
      <c r="L50" s="10">
        <f t="shared" si="0"/>
        <v>6245</v>
      </c>
      <c r="M50" s="42">
        <v>3173</v>
      </c>
      <c r="N50" s="42">
        <v>3072</v>
      </c>
    </row>
    <row r="51" spans="1:14" ht="14.25" customHeight="1">
      <c r="A51" s="34" t="s">
        <v>14</v>
      </c>
      <c r="B51" s="35">
        <v>1221</v>
      </c>
      <c r="C51" s="24">
        <f t="shared" si="11"/>
        <v>2360</v>
      </c>
      <c r="D51" s="35">
        <v>1185</v>
      </c>
      <c r="E51" s="35">
        <v>1175</v>
      </c>
      <c r="F51" s="25">
        <f t="shared" si="33"/>
        <v>1.7999999999999999E-2</v>
      </c>
      <c r="G51" s="31">
        <f t="shared" si="2"/>
        <v>70</v>
      </c>
      <c r="H51" s="27">
        <f t="shared" si="34"/>
        <v>1.93</v>
      </c>
      <c r="I51" s="36">
        <v>0.28000000000000003</v>
      </c>
      <c r="J51" s="24">
        <f t="shared" si="35"/>
        <v>8429</v>
      </c>
      <c r="K51" s="32"/>
      <c r="L51" s="10">
        <f t="shared" si="0"/>
        <v>2290</v>
      </c>
      <c r="M51" s="39">
        <v>1158</v>
      </c>
      <c r="N51" s="39">
        <v>1132</v>
      </c>
    </row>
    <row r="52" spans="1:14" ht="14.25" customHeight="1">
      <c r="A52" s="34" t="s">
        <v>15</v>
      </c>
      <c r="B52" s="38">
        <v>453</v>
      </c>
      <c r="C52" s="24">
        <f t="shared" si="11"/>
        <v>852</v>
      </c>
      <c r="D52" s="38">
        <v>417</v>
      </c>
      <c r="E52" s="38">
        <v>435</v>
      </c>
      <c r="F52" s="25">
        <f t="shared" si="33"/>
        <v>7.0000000000000001E-3</v>
      </c>
      <c r="G52" s="31">
        <f t="shared" si="2"/>
        <v>17</v>
      </c>
      <c r="H52" s="27">
        <f t="shared" si="34"/>
        <v>1.88</v>
      </c>
      <c r="I52" s="36">
        <v>0.11</v>
      </c>
      <c r="J52" s="24">
        <f t="shared" si="35"/>
        <v>7745</v>
      </c>
      <c r="K52" s="32"/>
      <c r="L52" s="10">
        <f t="shared" si="0"/>
        <v>835</v>
      </c>
      <c r="M52" s="39">
        <v>413</v>
      </c>
      <c r="N52" s="39">
        <v>422</v>
      </c>
    </row>
    <row r="53" spans="1:14" ht="14.25" customHeight="1">
      <c r="A53" s="34" t="s">
        <v>16</v>
      </c>
      <c r="B53" s="35">
        <v>1006</v>
      </c>
      <c r="C53" s="24">
        <f t="shared" si="11"/>
        <v>1850</v>
      </c>
      <c r="D53" s="38">
        <v>952</v>
      </c>
      <c r="E53" s="38">
        <v>898</v>
      </c>
      <c r="F53" s="25">
        <f t="shared" si="33"/>
        <v>1.4E-2</v>
      </c>
      <c r="G53" s="31">
        <f t="shared" si="2"/>
        <v>36</v>
      </c>
      <c r="H53" s="27">
        <f t="shared" si="34"/>
        <v>1.84</v>
      </c>
      <c r="I53" s="36">
        <v>0.17</v>
      </c>
      <c r="J53" s="24">
        <f t="shared" si="35"/>
        <v>10882</v>
      </c>
      <c r="K53" s="32"/>
      <c r="L53" s="10">
        <f t="shared" si="0"/>
        <v>1814</v>
      </c>
      <c r="M53" s="39">
        <v>930</v>
      </c>
      <c r="N53" s="39">
        <v>884</v>
      </c>
    </row>
    <row r="54" spans="1:14" ht="14.25" customHeight="1">
      <c r="A54" s="34" t="s">
        <v>17</v>
      </c>
      <c r="B54" s="38">
        <v>622</v>
      </c>
      <c r="C54" s="24">
        <f t="shared" si="11"/>
        <v>1350</v>
      </c>
      <c r="D54" s="38">
        <v>703</v>
      </c>
      <c r="E54" s="38">
        <v>647</v>
      </c>
      <c r="F54" s="25">
        <f t="shared" si="33"/>
        <v>0.01</v>
      </c>
      <c r="G54" s="31">
        <f t="shared" si="2"/>
        <v>44</v>
      </c>
      <c r="H54" s="27">
        <f t="shared" si="34"/>
        <v>2.17</v>
      </c>
      <c r="I54" s="36">
        <v>0.14000000000000001</v>
      </c>
      <c r="J54" s="24">
        <f t="shared" si="35"/>
        <v>9643</v>
      </c>
      <c r="K54" s="32"/>
      <c r="L54" s="10">
        <f t="shared" si="0"/>
        <v>1306</v>
      </c>
      <c r="M54" s="39">
        <v>672</v>
      </c>
      <c r="N54" s="39">
        <v>634</v>
      </c>
    </row>
    <row r="55" spans="1:14" ht="7.5" customHeight="1">
      <c r="A55" s="34"/>
      <c r="B55" s="41"/>
      <c r="C55" s="40"/>
      <c r="D55" s="40"/>
      <c r="E55" s="40"/>
      <c r="F55" s="25"/>
      <c r="G55" s="31"/>
      <c r="H55" s="27"/>
      <c r="I55" s="27"/>
      <c r="J55" s="24"/>
      <c r="K55" s="32"/>
      <c r="L55" s="10">
        <f t="shared" si="0"/>
        <v>0</v>
      </c>
      <c r="M55" s="40"/>
      <c r="N55" s="40"/>
    </row>
    <row r="56" spans="1:14" ht="14.25" customHeight="1">
      <c r="A56" s="30" t="s">
        <v>27</v>
      </c>
      <c r="B56" s="41">
        <f>SUM(B57:B58)</f>
        <v>1870</v>
      </c>
      <c r="C56" s="40">
        <f t="shared" ref="C56:E56" si="36">SUM(C57:C58)</f>
        <v>3892</v>
      </c>
      <c r="D56" s="40">
        <f t="shared" si="36"/>
        <v>1873</v>
      </c>
      <c r="E56" s="40">
        <f t="shared" si="36"/>
        <v>2019</v>
      </c>
      <c r="F56" s="25">
        <f t="shared" ref="F56:F58" si="37">ROUND(C56/$C$5,3)</f>
        <v>0.03</v>
      </c>
      <c r="G56" s="31">
        <f t="shared" si="2"/>
        <v>5</v>
      </c>
      <c r="H56" s="27">
        <f t="shared" ref="H56:H58" si="38">ROUND(C56/B56,2)</f>
        <v>2.08</v>
      </c>
      <c r="I56" s="27">
        <v>0.38</v>
      </c>
      <c r="J56" s="24">
        <f t="shared" ref="J56:J58" si="39">ROUND(C56/I56,0)</f>
        <v>10242</v>
      </c>
      <c r="K56" s="32"/>
      <c r="L56" s="10">
        <f t="shared" si="0"/>
        <v>3887</v>
      </c>
      <c r="M56" s="42">
        <v>1884</v>
      </c>
      <c r="N56" s="42">
        <v>2003</v>
      </c>
    </row>
    <row r="57" spans="1:14" ht="14.25" customHeight="1">
      <c r="A57" s="34" t="s">
        <v>14</v>
      </c>
      <c r="B57" s="38">
        <v>826</v>
      </c>
      <c r="C57" s="24">
        <f t="shared" si="11"/>
        <v>1714</v>
      </c>
      <c r="D57" s="38">
        <v>830</v>
      </c>
      <c r="E57" s="38">
        <v>884</v>
      </c>
      <c r="F57" s="25">
        <f t="shared" si="37"/>
        <v>1.2999999999999999E-2</v>
      </c>
      <c r="G57" s="31">
        <f t="shared" si="2"/>
        <v>-3</v>
      </c>
      <c r="H57" s="27">
        <f t="shared" si="38"/>
        <v>2.08</v>
      </c>
      <c r="I57" s="36">
        <v>0.13</v>
      </c>
      <c r="J57" s="24">
        <f t="shared" si="39"/>
        <v>13185</v>
      </c>
      <c r="K57" s="32"/>
      <c r="L57" s="10">
        <f t="shared" si="0"/>
        <v>1717</v>
      </c>
      <c r="M57" s="39">
        <v>848</v>
      </c>
      <c r="N57" s="39">
        <v>869</v>
      </c>
    </row>
    <row r="58" spans="1:14" ht="14.25" customHeight="1" thickBot="1">
      <c r="A58" s="43" t="s">
        <v>15</v>
      </c>
      <c r="B58" s="35">
        <v>1044</v>
      </c>
      <c r="C58" s="24">
        <f t="shared" si="11"/>
        <v>2178</v>
      </c>
      <c r="D58" s="35">
        <v>1043</v>
      </c>
      <c r="E58" s="35">
        <v>1135</v>
      </c>
      <c r="F58" s="25">
        <f t="shared" si="37"/>
        <v>1.7000000000000001E-2</v>
      </c>
      <c r="G58" s="31">
        <f t="shared" si="2"/>
        <v>8</v>
      </c>
      <c r="H58" s="27">
        <f t="shared" si="38"/>
        <v>2.09</v>
      </c>
      <c r="I58" s="44">
        <v>0.25</v>
      </c>
      <c r="J58" s="24">
        <f t="shared" si="39"/>
        <v>8712</v>
      </c>
      <c r="K58" s="32"/>
      <c r="L58" s="10">
        <f t="shared" si="0"/>
        <v>2170</v>
      </c>
      <c r="M58" s="45">
        <v>1036</v>
      </c>
      <c r="N58" s="45">
        <v>1134</v>
      </c>
    </row>
    <row r="59" spans="1:14" ht="15" customHeight="1">
      <c r="A59" s="46"/>
      <c r="B59" s="46"/>
      <c r="C59" s="46"/>
      <c r="D59" s="46"/>
      <c r="E59" s="46"/>
      <c r="F59" s="46"/>
      <c r="G59" s="46"/>
      <c r="H59" s="46"/>
      <c r="I59" s="74" t="s">
        <v>28</v>
      </c>
      <c r="J59" s="74"/>
      <c r="K59" s="32"/>
      <c r="L59" s="10"/>
    </row>
    <row r="60" spans="1:14" ht="21" customHeight="1">
      <c r="A60" s="75" t="s">
        <v>29</v>
      </c>
      <c r="B60" s="76"/>
      <c r="C60" s="76"/>
      <c r="D60" s="76"/>
      <c r="E60" s="76"/>
      <c r="F60" s="76"/>
      <c r="G60" s="76"/>
      <c r="H60" s="76"/>
      <c r="I60" s="76"/>
      <c r="J60" s="76"/>
      <c r="K60" s="32"/>
      <c r="L60" s="10"/>
    </row>
    <row r="61" spans="1:14" s="29" customFormat="1" ht="15" customHeight="1" thickBot="1">
      <c r="A61" s="47" t="s">
        <v>30</v>
      </c>
      <c r="B61" s="48"/>
      <c r="C61" s="48"/>
      <c r="D61" s="48"/>
      <c r="E61" s="48"/>
      <c r="F61" s="49"/>
      <c r="G61" s="50"/>
      <c r="H61" s="77" t="s">
        <v>31</v>
      </c>
      <c r="I61" s="78"/>
      <c r="J61" s="78"/>
      <c r="K61" s="28"/>
      <c r="L61" s="10"/>
    </row>
    <row r="62" spans="1:14" s="11" customFormat="1" ht="20.25" customHeight="1">
      <c r="A62" s="79" t="s">
        <v>0</v>
      </c>
      <c r="B62" s="81" t="s">
        <v>1</v>
      </c>
      <c r="C62" s="83" t="s">
        <v>2</v>
      </c>
      <c r="D62" s="84"/>
      <c r="E62" s="85"/>
      <c r="F62" s="86" t="s">
        <v>3</v>
      </c>
      <c r="G62" s="88" t="s">
        <v>4</v>
      </c>
      <c r="H62" s="66" t="s">
        <v>5</v>
      </c>
      <c r="I62" s="66" t="s">
        <v>6</v>
      </c>
      <c r="J62" s="68" t="s">
        <v>7</v>
      </c>
      <c r="K62" s="10"/>
      <c r="L62" s="10"/>
    </row>
    <row r="63" spans="1:14" s="11" customFormat="1" ht="20.25" customHeight="1">
      <c r="A63" s="80"/>
      <c r="B63" s="82"/>
      <c r="C63" s="12" t="s">
        <v>9</v>
      </c>
      <c r="D63" s="12" t="s">
        <v>10</v>
      </c>
      <c r="E63" s="12" t="s">
        <v>11</v>
      </c>
      <c r="F63" s="87"/>
      <c r="G63" s="89"/>
      <c r="H63" s="67"/>
      <c r="I63" s="67"/>
      <c r="J63" s="69"/>
      <c r="K63" s="10"/>
      <c r="L63" s="10"/>
    </row>
    <row r="64" spans="1:14" ht="14.25" customHeight="1">
      <c r="A64" s="51" t="s">
        <v>32</v>
      </c>
      <c r="B64" s="52">
        <f>SUM(B65:B68)</f>
        <v>3770</v>
      </c>
      <c r="C64" s="53">
        <f t="shared" ref="C64:E64" si="40">SUM(C65:C68)</f>
        <v>8337</v>
      </c>
      <c r="D64" s="53">
        <f t="shared" si="40"/>
        <v>4059</v>
      </c>
      <c r="E64" s="53">
        <f t="shared" si="40"/>
        <v>4278</v>
      </c>
      <c r="F64" s="25">
        <f t="shared" ref="F64:F68" si="41">ROUND(C64/$C$5,3)</f>
        <v>6.4000000000000001E-2</v>
      </c>
      <c r="G64" s="31">
        <f>SUM(G65:G68)</f>
        <v>31</v>
      </c>
      <c r="H64" s="27">
        <f t="shared" ref="H64:H68" si="42">ROUND(C64/B64,2)</f>
        <v>2.21</v>
      </c>
      <c r="I64" s="54">
        <v>0.9</v>
      </c>
      <c r="J64" s="24">
        <f t="shared" ref="J64:J68" si="43">ROUND(C64/I64,0)</f>
        <v>9263</v>
      </c>
      <c r="K64" s="32"/>
      <c r="L64" s="10"/>
      <c r="M64" s="55">
        <v>4034</v>
      </c>
      <c r="N64" s="55">
        <v>4272</v>
      </c>
    </row>
    <row r="65" spans="1:16" ht="14.25" customHeight="1">
      <c r="A65" s="34" t="s">
        <v>14</v>
      </c>
      <c r="B65" s="38">
        <v>992</v>
      </c>
      <c r="C65" s="24">
        <f t="shared" ref="C65:C68" si="44">SUM(D65:E65)</f>
        <v>1912</v>
      </c>
      <c r="D65" s="38">
        <v>926</v>
      </c>
      <c r="E65" s="38">
        <v>986</v>
      </c>
      <c r="F65" s="25">
        <f t="shared" si="41"/>
        <v>1.4999999999999999E-2</v>
      </c>
      <c r="G65" s="31">
        <f>C65-L65</f>
        <v>39</v>
      </c>
      <c r="H65" s="27">
        <f t="shared" si="42"/>
        <v>1.93</v>
      </c>
      <c r="I65" s="36">
        <v>0.21</v>
      </c>
      <c r="J65" s="24">
        <f t="shared" si="43"/>
        <v>9105</v>
      </c>
      <c r="K65" s="32"/>
      <c r="L65" s="10">
        <f t="shared" si="0"/>
        <v>1873</v>
      </c>
      <c r="M65" s="39">
        <v>904</v>
      </c>
      <c r="N65" s="39">
        <v>969</v>
      </c>
    </row>
    <row r="66" spans="1:16" ht="14.25" customHeight="1">
      <c r="A66" s="34" t="s">
        <v>15</v>
      </c>
      <c r="B66" s="38">
        <v>834</v>
      </c>
      <c r="C66" s="24">
        <f t="shared" si="44"/>
        <v>1758</v>
      </c>
      <c r="D66" s="38">
        <v>859</v>
      </c>
      <c r="E66" s="38">
        <v>899</v>
      </c>
      <c r="F66" s="25">
        <f t="shared" si="41"/>
        <v>1.4E-2</v>
      </c>
      <c r="G66" s="31">
        <f t="shared" ref="G66:G117" si="45">C66-L66</f>
        <v>5</v>
      </c>
      <c r="H66" s="27">
        <f t="shared" si="42"/>
        <v>2.11</v>
      </c>
      <c r="I66" s="36">
        <v>0.16</v>
      </c>
      <c r="J66" s="24">
        <f t="shared" si="43"/>
        <v>10988</v>
      </c>
      <c r="K66" s="32"/>
      <c r="L66" s="10">
        <f t="shared" si="0"/>
        <v>1753</v>
      </c>
      <c r="M66" s="39">
        <v>849</v>
      </c>
      <c r="N66" s="39">
        <v>904</v>
      </c>
    </row>
    <row r="67" spans="1:16" ht="14.25" customHeight="1">
      <c r="A67" s="34" t="s">
        <v>16</v>
      </c>
      <c r="B67" s="38">
        <v>889</v>
      </c>
      <c r="C67" s="24">
        <f t="shared" si="44"/>
        <v>2164</v>
      </c>
      <c r="D67" s="35">
        <v>1059</v>
      </c>
      <c r="E67" s="35">
        <v>1105</v>
      </c>
      <c r="F67" s="25">
        <f t="shared" si="41"/>
        <v>1.7000000000000001E-2</v>
      </c>
      <c r="G67" s="31">
        <f t="shared" si="45"/>
        <v>1</v>
      </c>
      <c r="H67" s="27">
        <f t="shared" si="42"/>
        <v>2.4300000000000002</v>
      </c>
      <c r="I67" s="36">
        <v>0.25</v>
      </c>
      <c r="J67" s="24">
        <f t="shared" si="43"/>
        <v>8656</v>
      </c>
      <c r="K67" s="32"/>
      <c r="L67" s="10">
        <f t="shared" si="0"/>
        <v>2163</v>
      </c>
      <c r="M67" s="39">
        <v>1062</v>
      </c>
      <c r="N67" s="39">
        <v>1101</v>
      </c>
    </row>
    <row r="68" spans="1:16" ht="14.25" customHeight="1">
      <c r="A68" s="34" t="s">
        <v>17</v>
      </c>
      <c r="B68" s="35">
        <v>1055</v>
      </c>
      <c r="C68" s="24">
        <f t="shared" si="44"/>
        <v>2503</v>
      </c>
      <c r="D68" s="35">
        <v>1215</v>
      </c>
      <c r="E68" s="35">
        <v>1288</v>
      </c>
      <c r="F68" s="25">
        <f t="shared" si="41"/>
        <v>1.9E-2</v>
      </c>
      <c r="G68" s="31">
        <f t="shared" si="45"/>
        <v>-14</v>
      </c>
      <c r="H68" s="27">
        <f t="shared" si="42"/>
        <v>2.37</v>
      </c>
      <c r="I68" s="36">
        <v>0.28000000000000003</v>
      </c>
      <c r="J68" s="24">
        <f t="shared" si="43"/>
        <v>8939</v>
      </c>
      <c r="K68" s="32"/>
      <c r="L68" s="10">
        <f t="shared" si="0"/>
        <v>2517</v>
      </c>
      <c r="M68" s="39">
        <v>1219</v>
      </c>
      <c r="N68" s="39">
        <v>1298</v>
      </c>
    </row>
    <row r="69" spans="1:16" ht="7.5" customHeight="1">
      <c r="A69" s="34"/>
      <c r="B69" s="41"/>
      <c r="C69" s="40"/>
      <c r="D69" s="40"/>
      <c r="E69" s="40"/>
      <c r="F69" s="25"/>
      <c r="G69" s="31"/>
      <c r="H69" s="27"/>
      <c r="I69" s="27"/>
      <c r="J69" s="24"/>
      <c r="K69" s="32"/>
      <c r="L69" s="10">
        <f t="shared" si="0"/>
        <v>0</v>
      </c>
      <c r="M69" s="40"/>
      <c r="N69" s="40"/>
    </row>
    <row r="70" spans="1:16" ht="14.25" customHeight="1">
      <c r="A70" s="30" t="s">
        <v>33</v>
      </c>
      <c r="B70" s="41">
        <f>SUM(B71:B74)</f>
        <v>4219</v>
      </c>
      <c r="C70" s="40">
        <f t="shared" ref="C70:E70" si="46">SUM(C71:C74)</f>
        <v>8526</v>
      </c>
      <c r="D70" s="40">
        <f t="shared" si="46"/>
        <v>4155</v>
      </c>
      <c r="E70" s="40">
        <f t="shared" si="46"/>
        <v>4371</v>
      </c>
      <c r="F70" s="25">
        <f t="shared" ref="F70:F74" si="47">ROUND(C70/$C$5,3)</f>
        <v>6.6000000000000003E-2</v>
      </c>
      <c r="G70" s="31">
        <f t="shared" si="45"/>
        <v>125</v>
      </c>
      <c r="H70" s="27">
        <f t="shared" ref="H70:H74" si="48">ROUND(C70/B70,2)</f>
        <v>2.02</v>
      </c>
      <c r="I70" s="27">
        <v>0.79</v>
      </c>
      <c r="J70" s="24">
        <f t="shared" ref="J70:J74" si="49">ROUND(C70/I70,0)</f>
        <v>10792</v>
      </c>
      <c r="K70" s="32"/>
      <c r="L70" s="10">
        <f t="shared" ref="L70:L117" si="50">SUM(M70:N70)</f>
        <v>8401</v>
      </c>
      <c r="M70" s="42">
        <v>4089</v>
      </c>
      <c r="N70" s="42">
        <v>4312</v>
      </c>
      <c r="P70" s="56"/>
    </row>
    <row r="71" spans="1:16" ht="14.25" customHeight="1">
      <c r="A71" s="34" t="s">
        <v>14</v>
      </c>
      <c r="B71" s="35">
        <v>1215</v>
      </c>
      <c r="C71" s="24">
        <f t="shared" ref="C71:C117" si="51">SUM(D71:E71)</f>
        <v>2385</v>
      </c>
      <c r="D71" s="35">
        <v>1159</v>
      </c>
      <c r="E71" s="35">
        <v>1226</v>
      </c>
      <c r="F71" s="25">
        <f t="shared" si="47"/>
        <v>1.7999999999999999E-2</v>
      </c>
      <c r="G71" s="31">
        <f t="shared" si="45"/>
        <v>37</v>
      </c>
      <c r="H71" s="27">
        <f t="shared" si="48"/>
        <v>1.96</v>
      </c>
      <c r="I71" s="36">
        <v>0.25</v>
      </c>
      <c r="J71" s="24">
        <f t="shared" si="49"/>
        <v>9540</v>
      </c>
      <c r="K71" s="32"/>
      <c r="L71" s="10">
        <f t="shared" si="50"/>
        <v>2348</v>
      </c>
      <c r="M71" s="39">
        <v>1150</v>
      </c>
      <c r="N71" s="39">
        <v>1198</v>
      </c>
    </row>
    <row r="72" spans="1:16" ht="14.25" customHeight="1">
      <c r="A72" s="34" t="s">
        <v>15</v>
      </c>
      <c r="B72" s="35">
        <v>1331</v>
      </c>
      <c r="C72" s="24">
        <f t="shared" si="51"/>
        <v>2534</v>
      </c>
      <c r="D72" s="35">
        <v>1270</v>
      </c>
      <c r="E72" s="35">
        <v>1264</v>
      </c>
      <c r="F72" s="25">
        <f t="shared" si="47"/>
        <v>0.02</v>
      </c>
      <c r="G72" s="31">
        <f t="shared" si="45"/>
        <v>35</v>
      </c>
      <c r="H72" s="27">
        <f t="shared" si="48"/>
        <v>1.9</v>
      </c>
      <c r="I72" s="36">
        <v>0.17</v>
      </c>
      <c r="J72" s="24">
        <f t="shared" si="49"/>
        <v>14906</v>
      </c>
      <c r="K72" s="32"/>
      <c r="L72" s="10">
        <f t="shared" si="50"/>
        <v>2499</v>
      </c>
      <c r="M72" s="39">
        <v>1238</v>
      </c>
      <c r="N72" s="39">
        <v>1261</v>
      </c>
    </row>
    <row r="73" spans="1:16" ht="14.25" customHeight="1">
      <c r="A73" s="34" t="s">
        <v>16</v>
      </c>
      <c r="B73" s="38">
        <v>987</v>
      </c>
      <c r="C73" s="24">
        <f t="shared" si="51"/>
        <v>2117</v>
      </c>
      <c r="D73" s="38">
        <v>995</v>
      </c>
      <c r="E73" s="35">
        <v>1122</v>
      </c>
      <c r="F73" s="25">
        <f t="shared" si="47"/>
        <v>1.6E-2</v>
      </c>
      <c r="G73" s="31">
        <f t="shared" si="45"/>
        <v>19</v>
      </c>
      <c r="H73" s="27">
        <f t="shared" si="48"/>
        <v>2.14</v>
      </c>
      <c r="I73" s="36">
        <v>0.18</v>
      </c>
      <c r="J73" s="24">
        <f t="shared" si="49"/>
        <v>11761</v>
      </c>
      <c r="K73" s="32"/>
      <c r="L73" s="10">
        <f t="shared" si="50"/>
        <v>2098</v>
      </c>
      <c r="M73" s="39">
        <v>993</v>
      </c>
      <c r="N73" s="39">
        <v>1105</v>
      </c>
    </row>
    <row r="74" spans="1:16" ht="14.25" customHeight="1">
      <c r="A74" s="34" t="s">
        <v>17</v>
      </c>
      <c r="B74" s="38">
        <v>686</v>
      </c>
      <c r="C74" s="24">
        <f t="shared" si="51"/>
        <v>1490</v>
      </c>
      <c r="D74" s="38">
        <v>731</v>
      </c>
      <c r="E74" s="38">
        <v>759</v>
      </c>
      <c r="F74" s="25">
        <f t="shared" si="47"/>
        <v>1.2E-2</v>
      </c>
      <c r="G74" s="31">
        <f t="shared" si="45"/>
        <v>34</v>
      </c>
      <c r="H74" s="27">
        <f t="shared" si="48"/>
        <v>2.17</v>
      </c>
      <c r="I74" s="36">
        <v>0.19</v>
      </c>
      <c r="J74" s="24">
        <f t="shared" si="49"/>
        <v>7842</v>
      </c>
      <c r="K74" s="32"/>
      <c r="L74" s="10">
        <f t="shared" si="50"/>
        <v>1456</v>
      </c>
      <c r="M74" s="39">
        <v>708</v>
      </c>
      <c r="N74" s="39">
        <v>748</v>
      </c>
    </row>
    <row r="75" spans="1:16" ht="7.5" customHeight="1">
      <c r="A75" s="34"/>
      <c r="B75" s="41"/>
      <c r="C75" s="40"/>
      <c r="D75" s="40"/>
      <c r="E75" s="40"/>
      <c r="F75" s="25"/>
      <c r="G75" s="31"/>
      <c r="H75" s="27"/>
      <c r="I75" s="27"/>
      <c r="J75" s="24"/>
      <c r="K75" s="32"/>
      <c r="L75" s="10">
        <f t="shared" si="50"/>
        <v>0</v>
      </c>
      <c r="M75" s="40"/>
      <c r="N75" s="40"/>
    </row>
    <row r="76" spans="1:16" ht="14.25" customHeight="1">
      <c r="A76" s="30" t="s">
        <v>34</v>
      </c>
      <c r="B76" s="41">
        <f>SUM(B77:B78)</f>
        <v>2375</v>
      </c>
      <c r="C76" s="40">
        <f t="shared" ref="C76:E76" si="52">SUM(C77:C78)</f>
        <v>5024</v>
      </c>
      <c r="D76" s="40">
        <f t="shared" si="52"/>
        <v>2431</v>
      </c>
      <c r="E76" s="40">
        <f t="shared" si="52"/>
        <v>2593</v>
      </c>
      <c r="F76" s="25">
        <f t="shared" ref="F76:F78" si="53">ROUND(C76/$C$5,3)</f>
        <v>3.9E-2</v>
      </c>
      <c r="G76" s="31">
        <f t="shared" si="45"/>
        <v>-61</v>
      </c>
      <c r="H76" s="27">
        <f t="shared" ref="H76:H78" si="54">ROUND(C76/B76,2)</f>
        <v>2.12</v>
      </c>
      <c r="I76" s="27">
        <v>0.38</v>
      </c>
      <c r="J76" s="24">
        <f t="shared" ref="J76:J78" si="55">ROUND(C76/I76,0)</f>
        <v>13221</v>
      </c>
      <c r="K76" s="32"/>
      <c r="L76" s="10">
        <f t="shared" si="50"/>
        <v>5085</v>
      </c>
      <c r="M76" s="42">
        <v>2464</v>
      </c>
      <c r="N76" s="42">
        <v>2621</v>
      </c>
    </row>
    <row r="77" spans="1:16" ht="14.25" customHeight="1">
      <c r="A77" s="34" t="s">
        <v>14</v>
      </c>
      <c r="B77" s="35">
        <v>1067</v>
      </c>
      <c r="C77" s="24">
        <f t="shared" si="51"/>
        <v>2264</v>
      </c>
      <c r="D77" s="35">
        <v>1104</v>
      </c>
      <c r="E77" s="35">
        <v>1160</v>
      </c>
      <c r="F77" s="25">
        <f t="shared" si="53"/>
        <v>1.7000000000000001E-2</v>
      </c>
      <c r="G77" s="31">
        <f t="shared" si="45"/>
        <v>-41</v>
      </c>
      <c r="H77" s="27">
        <f t="shared" si="54"/>
        <v>2.12</v>
      </c>
      <c r="I77" s="36">
        <v>0.17</v>
      </c>
      <c r="J77" s="24">
        <f t="shared" si="55"/>
        <v>13318</v>
      </c>
      <c r="K77" s="32"/>
      <c r="L77" s="10">
        <f t="shared" si="50"/>
        <v>2305</v>
      </c>
      <c r="M77" s="39">
        <v>1134</v>
      </c>
      <c r="N77" s="39">
        <v>1171</v>
      </c>
    </row>
    <row r="78" spans="1:16" ht="14.25" customHeight="1">
      <c r="A78" s="34" t="s">
        <v>15</v>
      </c>
      <c r="B78" s="35">
        <v>1308</v>
      </c>
      <c r="C78" s="24">
        <f t="shared" si="51"/>
        <v>2760</v>
      </c>
      <c r="D78" s="35">
        <v>1327</v>
      </c>
      <c r="E78" s="35">
        <v>1433</v>
      </c>
      <c r="F78" s="25">
        <f t="shared" si="53"/>
        <v>2.1000000000000001E-2</v>
      </c>
      <c r="G78" s="31">
        <f t="shared" si="45"/>
        <v>-20</v>
      </c>
      <c r="H78" s="27">
        <f t="shared" si="54"/>
        <v>2.11</v>
      </c>
      <c r="I78" s="36">
        <v>0.21</v>
      </c>
      <c r="J78" s="24">
        <f t="shared" si="55"/>
        <v>13143</v>
      </c>
      <c r="K78" s="32"/>
      <c r="L78" s="10">
        <f t="shared" si="50"/>
        <v>2780</v>
      </c>
      <c r="M78" s="39">
        <v>1330</v>
      </c>
      <c r="N78" s="39">
        <v>1450</v>
      </c>
    </row>
    <row r="79" spans="1:16" ht="7.5" customHeight="1">
      <c r="A79" s="34"/>
      <c r="B79" s="41"/>
      <c r="C79" s="40"/>
      <c r="D79" s="40"/>
      <c r="E79" s="40"/>
      <c r="F79" s="25"/>
      <c r="G79" s="31"/>
      <c r="H79" s="27"/>
      <c r="I79" s="27"/>
      <c r="J79" s="24"/>
      <c r="K79" s="32"/>
      <c r="L79" s="10">
        <f t="shared" si="50"/>
        <v>0</v>
      </c>
      <c r="M79" s="40"/>
      <c r="N79" s="40"/>
    </row>
    <row r="80" spans="1:16" ht="14.25" customHeight="1">
      <c r="A80" s="30" t="s">
        <v>35</v>
      </c>
      <c r="B80" s="41">
        <f>SUM(B81:B83)</f>
        <v>2298</v>
      </c>
      <c r="C80" s="40">
        <f t="shared" ref="C80:E80" si="56">SUM(C81:C83)</f>
        <v>4822</v>
      </c>
      <c r="D80" s="40">
        <f t="shared" si="56"/>
        <v>2347</v>
      </c>
      <c r="E80" s="40">
        <f t="shared" si="56"/>
        <v>2475</v>
      </c>
      <c r="F80" s="25">
        <f t="shared" ref="F80:F83" si="57">ROUND(C80/$C$5,3)</f>
        <v>3.6999999999999998E-2</v>
      </c>
      <c r="G80" s="31">
        <f t="shared" si="45"/>
        <v>41</v>
      </c>
      <c r="H80" s="27">
        <f t="shared" ref="H80:H83" si="58">ROUND(C80/B80,2)</f>
        <v>2.1</v>
      </c>
      <c r="I80" s="27">
        <v>0.39</v>
      </c>
      <c r="J80" s="24">
        <f t="shared" ref="J80:J83" si="59">ROUND(C80/I80,0)</f>
        <v>12364</v>
      </c>
      <c r="K80" s="32"/>
      <c r="L80" s="10">
        <f t="shared" si="50"/>
        <v>4781</v>
      </c>
      <c r="M80" s="42">
        <v>2319</v>
      </c>
      <c r="N80" s="42">
        <v>2462</v>
      </c>
    </row>
    <row r="81" spans="1:14" ht="14.25" customHeight="1">
      <c r="A81" s="34" t="s">
        <v>14</v>
      </c>
      <c r="B81" s="35">
        <v>1212</v>
      </c>
      <c r="C81" s="24">
        <f t="shared" si="51"/>
        <v>2364</v>
      </c>
      <c r="D81" s="35">
        <v>1155</v>
      </c>
      <c r="E81" s="35">
        <v>1209</v>
      </c>
      <c r="F81" s="25">
        <f t="shared" si="57"/>
        <v>1.7999999999999999E-2</v>
      </c>
      <c r="G81" s="31">
        <f t="shared" si="45"/>
        <v>14</v>
      </c>
      <c r="H81" s="27">
        <f t="shared" si="58"/>
        <v>1.95</v>
      </c>
      <c r="I81" s="36">
        <v>0.16</v>
      </c>
      <c r="J81" s="24">
        <f t="shared" si="59"/>
        <v>14775</v>
      </c>
      <c r="K81" s="32"/>
      <c r="L81" s="10">
        <f t="shared" si="50"/>
        <v>2350</v>
      </c>
      <c r="M81" s="39">
        <v>1140</v>
      </c>
      <c r="N81" s="39">
        <v>1210</v>
      </c>
    </row>
    <row r="82" spans="1:14" ht="14.25" customHeight="1">
      <c r="A82" s="34" t="s">
        <v>15</v>
      </c>
      <c r="B82" s="38">
        <v>455</v>
      </c>
      <c r="C82" s="24">
        <f t="shared" si="51"/>
        <v>1057</v>
      </c>
      <c r="D82" s="38">
        <v>505</v>
      </c>
      <c r="E82" s="38">
        <v>552</v>
      </c>
      <c r="F82" s="25">
        <f t="shared" si="57"/>
        <v>8.0000000000000002E-3</v>
      </c>
      <c r="G82" s="31">
        <f t="shared" si="45"/>
        <v>8</v>
      </c>
      <c r="H82" s="27">
        <f t="shared" si="58"/>
        <v>2.3199999999999998</v>
      </c>
      <c r="I82" s="36">
        <v>0.12</v>
      </c>
      <c r="J82" s="24">
        <f t="shared" si="59"/>
        <v>8808</v>
      </c>
      <c r="K82" s="32"/>
      <c r="L82" s="10">
        <f t="shared" si="50"/>
        <v>1049</v>
      </c>
      <c r="M82" s="39">
        <v>501</v>
      </c>
      <c r="N82" s="39">
        <v>548</v>
      </c>
    </row>
    <row r="83" spans="1:14" ht="14.25" customHeight="1">
      <c r="A83" s="34" t="s">
        <v>16</v>
      </c>
      <c r="B83" s="38">
        <v>631</v>
      </c>
      <c r="C83" s="24">
        <f t="shared" si="51"/>
        <v>1401</v>
      </c>
      <c r="D83" s="38">
        <v>687</v>
      </c>
      <c r="E83" s="38">
        <v>714</v>
      </c>
      <c r="F83" s="25">
        <f t="shared" si="57"/>
        <v>1.0999999999999999E-2</v>
      </c>
      <c r="G83" s="31">
        <f t="shared" si="45"/>
        <v>19</v>
      </c>
      <c r="H83" s="27">
        <f t="shared" si="58"/>
        <v>2.2200000000000002</v>
      </c>
      <c r="I83" s="36">
        <v>0.11</v>
      </c>
      <c r="J83" s="24">
        <f t="shared" si="59"/>
        <v>12736</v>
      </c>
      <c r="K83" s="32"/>
      <c r="L83" s="10">
        <f t="shared" si="50"/>
        <v>1382</v>
      </c>
      <c r="M83" s="39">
        <v>678</v>
      </c>
      <c r="N83" s="39">
        <v>704</v>
      </c>
    </row>
    <row r="84" spans="1:14" ht="7.5" customHeight="1">
      <c r="A84" s="34"/>
      <c r="B84" s="41"/>
      <c r="C84" s="40"/>
      <c r="D84" s="40"/>
      <c r="E84" s="40"/>
      <c r="F84" s="25"/>
      <c r="G84" s="31"/>
      <c r="H84" s="27"/>
      <c r="I84" s="27"/>
      <c r="J84" s="24"/>
      <c r="K84" s="32"/>
      <c r="L84" s="10">
        <f t="shared" si="50"/>
        <v>0</v>
      </c>
      <c r="M84" s="40"/>
      <c r="N84" s="40"/>
    </row>
    <row r="85" spans="1:14" ht="14.25" customHeight="1">
      <c r="A85" s="30" t="s">
        <v>36</v>
      </c>
      <c r="B85" s="41">
        <f>SUM(B86:B88)</f>
        <v>1524</v>
      </c>
      <c r="C85" s="40">
        <f t="shared" ref="C85:E85" si="60">SUM(C86:C88)</f>
        <v>3752</v>
      </c>
      <c r="D85" s="40">
        <f t="shared" si="60"/>
        <v>1865</v>
      </c>
      <c r="E85" s="40">
        <f t="shared" si="60"/>
        <v>1887</v>
      </c>
      <c r="F85" s="25">
        <f t="shared" ref="F85:F88" si="61">ROUND(C85/$C$5,3)</f>
        <v>2.9000000000000001E-2</v>
      </c>
      <c r="G85" s="31">
        <f t="shared" si="45"/>
        <v>15</v>
      </c>
      <c r="H85" s="27">
        <f t="shared" ref="H85:H88" si="62">ROUND(C85/B85,2)</f>
        <v>2.46</v>
      </c>
      <c r="I85" s="27">
        <v>0.32</v>
      </c>
      <c r="J85" s="24">
        <f t="shared" ref="J85:J88" si="63">ROUND(C85/I85,0)</f>
        <v>11725</v>
      </c>
      <c r="K85" s="32"/>
      <c r="L85" s="10">
        <f t="shared" si="50"/>
        <v>3737</v>
      </c>
      <c r="M85" s="42">
        <v>1856</v>
      </c>
      <c r="N85" s="42">
        <v>1881</v>
      </c>
    </row>
    <row r="86" spans="1:14" ht="14.25" customHeight="1">
      <c r="A86" s="34" t="s">
        <v>14</v>
      </c>
      <c r="B86" s="38">
        <v>428</v>
      </c>
      <c r="C86" s="24">
        <f t="shared" si="51"/>
        <v>1110</v>
      </c>
      <c r="D86" s="38">
        <v>546</v>
      </c>
      <c r="E86" s="38">
        <v>564</v>
      </c>
      <c r="F86" s="25">
        <f t="shared" si="61"/>
        <v>8.9999999999999993E-3</v>
      </c>
      <c r="G86" s="31">
        <f t="shared" si="45"/>
        <v>-32</v>
      </c>
      <c r="H86" s="27">
        <f t="shared" si="62"/>
        <v>2.59</v>
      </c>
      <c r="I86" s="36">
        <v>0.11</v>
      </c>
      <c r="J86" s="24">
        <f t="shared" si="63"/>
        <v>10091</v>
      </c>
      <c r="K86" s="32"/>
      <c r="L86" s="10">
        <f t="shared" si="50"/>
        <v>1142</v>
      </c>
      <c r="M86" s="39">
        <v>564</v>
      </c>
      <c r="N86" s="39">
        <v>578</v>
      </c>
    </row>
    <row r="87" spans="1:14" ht="14.25" customHeight="1">
      <c r="A87" s="34" t="s">
        <v>15</v>
      </c>
      <c r="B87" s="38">
        <v>525</v>
      </c>
      <c r="C87" s="24">
        <f t="shared" si="51"/>
        <v>1189</v>
      </c>
      <c r="D87" s="38">
        <v>595</v>
      </c>
      <c r="E87" s="38">
        <v>594</v>
      </c>
      <c r="F87" s="25">
        <f t="shared" si="61"/>
        <v>8.9999999999999993E-3</v>
      </c>
      <c r="G87" s="31">
        <f t="shared" si="45"/>
        <v>13</v>
      </c>
      <c r="H87" s="27">
        <f t="shared" si="62"/>
        <v>2.2599999999999998</v>
      </c>
      <c r="I87" s="36">
        <v>0.08</v>
      </c>
      <c r="J87" s="24">
        <f t="shared" si="63"/>
        <v>14863</v>
      </c>
      <c r="K87" s="32"/>
      <c r="L87" s="10">
        <f t="shared" si="50"/>
        <v>1176</v>
      </c>
      <c r="M87" s="39">
        <v>586</v>
      </c>
      <c r="N87" s="39">
        <v>590</v>
      </c>
    </row>
    <row r="88" spans="1:14" ht="14.25" customHeight="1">
      <c r="A88" s="34" t="s">
        <v>16</v>
      </c>
      <c r="B88" s="38">
        <v>571</v>
      </c>
      <c r="C88" s="24">
        <f t="shared" si="51"/>
        <v>1453</v>
      </c>
      <c r="D88" s="38">
        <v>724</v>
      </c>
      <c r="E88" s="38">
        <v>729</v>
      </c>
      <c r="F88" s="25">
        <f t="shared" si="61"/>
        <v>1.0999999999999999E-2</v>
      </c>
      <c r="G88" s="31">
        <f t="shared" si="45"/>
        <v>34</v>
      </c>
      <c r="H88" s="27">
        <f t="shared" si="62"/>
        <v>2.54</v>
      </c>
      <c r="I88" s="36">
        <v>0.13</v>
      </c>
      <c r="J88" s="24">
        <f t="shared" si="63"/>
        <v>11177</v>
      </c>
      <c r="K88" s="32"/>
      <c r="L88" s="10">
        <f t="shared" si="50"/>
        <v>1419</v>
      </c>
      <c r="M88" s="39">
        <v>706</v>
      </c>
      <c r="N88" s="39">
        <v>713</v>
      </c>
    </row>
    <row r="89" spans="1:14" ht="7.5" customHeight="1">
      <c r="A89" s="34"/>
      <c r="B89" s="41"/>
      <c r="C89" s="40"/>
      <c r="D89" s="40"/>
      <c r="E89" s="40"/>
      <c r="F89" s="25"/>
      <c r="G89" s="31"/>
      <c r="H89" s="27"/>
      <c r="I89" s="27"/>
      <c r="J89" s="24"/>
      <c r="K89" s="32"/>
      <c r="L89" s="10">
        <f t="shared" si="50"/>
        <v>0</v>
      </c>
      <c r="M89" s="40"/>
      <c r="N89" s="40"/>
    </row>
    <row r="90" spans="1:14" ht="14.25" customHeight="1">
      <c r="A90" s="30" t="s">
        <v>37</v>
      </c>
      <c r="B90" s="41">
        <f>SUM(B91:B93)</f>
        <v>1392</v>
      </c>
      <c r="C90" s="40">
        <f t="shared" ref="C90:E90" si="64">SUM(C91:C93)</f>
        <v>3285</v>
      </c>
      <c r="D90" s="40">
        <f t="shared" si="64"/>
        <v>1633</v>
      </c>
      <c r="E90" s="40">
        <f t="shared" si="64"/>
        <v>1652</v>
      </c>
      <c r="F90" s="25">
        <f t="shared" ref="F90:F93" si="65">ROUND(C90/$C$5,3)</f>
        <v>2.5000000000000001E-2</v>
      </c>
      <c r="G90" s="31">
        <f t="shared" si="45"/>
        <v>72</v>
      </c>
      <c r="H90" s="27">
        <f t="shared" ref="H90:H93" si="66">ROUND(C90/B90,2)</f>
        <v>2.36</v>
      </c>
      <c r="I90" s="27">
        <v>0.47</v>
      </c>
      <c r="J90" s="24">
        <f t="shared" ref="J90:J93" si="67">ROUND(C90/I90,0)</f>
        <v>6989</v>
      </c>
      <c r="K90" s="32"/>
      <c r="L90" s="10">
        <f t="shared" si="50"/>
        <v>3213</v>
      </c>
      <c r="M90" s="42">
        <v>1605</v>
      </c>
      <c r="N90" s="42">
        <v>1608</v>
      </c>
    </row>
    <row r="91" spans="1:14" ht="14.25" customHeight="1">
      <c r="A91" s="34" t="s">
        <v>14</v>
      </c>
      <c r="B91" s="38">
        <v>718</v>
      </c>
      <c r="C91" s="24">
        <f t="shared" si="51"/>
        <v>1622</v>
      </c>
      <c r="D91" s="38">
        <v>814</v>
      </c>
      <c r="E91" s="38">
        <v>808</v>
      </c>
      <c r="F91" s="25">
        <f t="shared" si="65"/>
        <v>1.2999999999999999E-2</v>
      </c>
      <c r="G91" s="31">
        <f t="shared" si="45"/>
        <v>75</v>
      </c>
      <c r="H91" s="27">
        <f t="shared" si="66"/>
        <v>2.2599999999999998</v>
      </c>
      <c r="I91" s="36">
        <v>0.15</v>
      </c>
      <c r="J91" s="24">
        <f t="shared" si="67"/>
        <v>10813</v>
      </c>
      <c r="K91" s="32"/>
      <c r="L91" s="10">
        <f t="shared" si="50"/>
        <v>1547</v>
      </c>
      <c r="M91" s="39">
        <v>775</v>
      </c>
      <c r="N91" s="39">
        <v>772</v>
      </c>
    </row>
    <row r="92" spans="1:14" ht="14.25" customHeight="1">
      <c r="A92" s="34" t="s">
        <v>15</v>
      </c>
      <c r="B92" s="38">
        <v>264</v>
      </c>
      <c r="C92" s="24">
        <f t="shared" si="51"/>
        <v>667</v>
      </c>
      <c r="D92" s="38">
        <v>338</v>
      </c>
      <c r="E92" s="38">
        <v>329</v>
      </c>
      <c r="F92" s="25">
        <f t="shared" si="65"/>
        <v>5.0000000000000001E-3</v>
      </c>
      <c r="G92" s="31">
        <f t="shared" si="45"/>
        <v>1</v>
      </c>
      <c r="H92" s="27">
        <f t="shared" si="66"/>
        <v>2.5299999999999998</v>
      </c>
      <c r="I92" s="36">
        <v>0.17</v>
      </c>
      <c r="J92" s="24">
        <f t="shared" si="67"/>
        <v>3924</v>
      </c>
      <c r="K92" s="32"/>
      <c r="L92" s="10">
        <f t="shared" si="50"/>
        <v>666</v>
      </c>
      <c r="M92" s="39">
        <v>341</v>
      </c>
      <c r="N92" s="39">
        <v>325</v>
      </c>
    </row>
    <row r="93" spans="1:14" ht="14.25" customHeight="1">
      <c r="A93" s="34" t="s">
        <v>16</v>
      </c>
      <c r="B93" s="38">
        <v>410</v>
      </c>
      <c r="C93" s="24">
        <f t="shared" si="51"/>
        <v>996</v>
      </c>
      <c r="D93" s="38">
        <v>481</v>
      </c>
      <c r="E93" s="38">
        <v>515</v>
      </c>
      <c r="F93" s="25">
        <f t="shared" si="65"/>
        <v>8.0000000000000002E-3</v>
      </c>
      <c r="G93" s="31">
        <f t="shared" si="45"/>
        <v>-4</v>
      </c>
      <c r="H93" s="27">
        <f t="shared" si="66"/>
        <v>2.4300000000000002</v>
      </c>
      <c r="I93" s="36">
        <v>0.15</v>
      </c>
      <c r="J93" s="24">
        <f t="shared" si="67"/>
        <v>6640</v>
      </c>
      <c r="K93" s="32"/>
      <c r="L93" s="10">
        <f t="shared" si="50"/>
        <v>1000</v>
      </c>
      <c r="M93" s="39">
        <v>489</v>
      </c>
      <c r="N93" s="39">
        <v>511</v>
      </c>
    </row>
    <row r="94" spans="1:14" ht="7.5" customHeight="1">
      <c r="A94" s="34"/>
      <c r="B94" s="41"/>
      <c r="C94" s="40"/>
      <c r="D94" s="40"/>
      <c r="E94" s="40"/>
      <c r="F94" s="25"/>
      <c r="G94" s="31"/>
      <c r="H94" s="27"/>
      <c r="I94" s="27"/>
      <c r="J94" s="24"/>
      <c r="K94" s="32"/>
      <c r="L94" s="10">
        <f t="shared" si="50"/>
        <v>0</v>
      </c>
      <c r="M94" s="40"/>
      <c r="N94" s="40"/>
    </row>
    <row r="95" spans="1:14" ht="14.25" customHeight="1">
      <c r="A95" s="30" t="s">
        <v>38</v>
      </c>
      <c r="B95" s="41">
        <f>SUM(B96:B100)</f>
        <v>1613</v>
      </c>
      <c r="C95" s="40">
        <f t="shared" ref="C95:E95" si="68">SUM(C96:C100)</f>
        <v>3658</v>
      </c>
      <c r="D95" s="40">
        <f t="shared" si="68"/>
        <v>1809</v>
      </c>
      <c r="E95" s="40">
        <f t="shared" si="68"/>
        <v>1849</v>
      </c>
      <c r="F95" s="25">
        <f t="shared" ref="F95:F100" si="69">ROUND(C95/$C$5,3)</f>
        <v>2.8000000000000001E-2</v>
      </c>
      <c r="G95" s="31">
        <f t="shared" si="45"/>
        <v>15</v>
      </c>
      <c r="H95" s="27">
        <f t="shared" ref="H95:H100" si="70">ROUND(C95/B95,2)</f>
        <v>2.27</v>
      </c>
      <c r="I95" s="27">
        <v>0.62</v>
      </c>
      <c r="J95" s="24">
        <f t="shared" ref="J95:J100" si="71">ROUND(C95/I95,0)</f>
        <v>5900</v>
      </c>
      <c r="K95" s="32"/>
      <c r="L95" s="10">
        <f t="shared" si="50"/>
        <v>3643</v>
      </c>
      <c r="M95" s="42">
        <v>1805</v>
      </c>
      <c r="N95" s="42">
        <v>1838</v>
      </c>
    </row>
    <row r="96" spans="1:14" ht="14.25" customHeight="1">
      <c r="A96" s="34" t="s">
        <v>14</v>
      </c>
      <c r="B96" s="38">
        <v>340</v>
      </c>
      <c r="C96" s="24">
        <f t="shared" si="51"/>
        <v>716</v>
      </c>
      <c r="D96" s="38">
        <v>350</v>
      </c>
      <c r="E96" s="38">
        <v>366</v>
      </c>
      <c r="F96" s="25">
        <f t="shared" si="69"/>
        <v>6.0000000000000001E-3</v>
      </c>
      <c r="G96" s="31">
        <f t="shared" si="45"/>
        <v>0</v>
      </c>
      <c r="H96" s="27">
        <f t="shared" si="70"/>
        <v>2.11</v>
      </c>
      <c r="I96" s="36">
        <v>0.1</v>
      </c>
      <c r="J96" s="24">
        <f t="shared" si="71"/>
        <v>7160</v>
      </c>
      <c r="K96" s="32"/>
      <c r="L96" s="10">
        <f t="shared" si="50"/>
        <v>716</v>
      </c>
      <c r="M96" s="39">
        <v>355</v>
      </c>
      <c r="N96" s="39">
        <v>361</v>
      </c>
    </row>
    <row r="97" spans="1:14" ht="14.25" customHeight="1">
      <c r="A97" s="34" t="s">
        <v>15</v>
      </c>
      <c r="B97" s="38">
        <v>232</v>
      </c>
      <c r="C97" s="24">
        <f t="shared" si="51"/>
        <v>517</v>
      </c>
      <c r="D97" s="38">
        <v>262</v>
      </c>
      <c r="E97" s="38">
        <v>255</v>
      </c>
      <c r="F97" s="25">
        <f t="shared" si="69"/>
        <v>4.0000000000000001E-3</v>
      </c>
      <c r="G97" s="31">
        <f t="shared" si="45"/>
        <v>-2</v>
      </c>
      <c r="H97" s="27">
        <f t="shared" si="70"/>
        <v>2.23</v>
      </c>
      <c r="I97" s="36">
        <v>0.16</v>
      </c>
      <c r="J97" s="24">
        <f t="shared" si="71"/>
        <v>3231</v>
      </c>
      <c r="K97" s="32"/>
      <c r="L97" s="10">
        <f t="shared" si="50"/>
        <v>519</v>
      </c>
      <c r="M97" s="39">
        <v>267</v>
      </c>
      <c r="N97" s="39">
        <v>252</v>
      </c>
    </row>
    <row r="98" spans="1:14" ht="14.25" customHeight="1">
      <c r="A98" s="34" t="s">
        <v>16</v>
      </c>
      <c r="B98" s="38">
        <v>234</v>
      </c>
      <c r="C98" s="24">
        <f t="shared" si="51"/>
        <v>557</v>
      </c>
      <c r="D98" s="38">
        <v>278</v>
      </c>
      <c r="E98" s="38">
        <v>279</v>
      </c>
      <c r="F98" s="25">
        <f t="shared" si="69"/>
        <v>4.0000000000000001E-3</v>
      </c>
      <c r="G98" s="31">
        <f t="shared" si="45"/>
        <v>-5</v>
      </c>
      <c r="H98" s="27">
        <f t="shared" si="70"/>
        <v>2.38</v>
      </c>
      <c r="I98" s="36">
        <v>0.14000000000000001</v>
      </c>
      <c r="J98" s="24">
        <f t="shared" si="71"/>
        <v>3979</v>
      </c>
      <c r="K98" s="32"/>
      <c r="L98" s="10">
        <f t="shared" si="50"/>
        <v>562</v>
      </c>
      <c r="M98" s="39">
        <v>281</v>
      </c>
      <c r="N98" s="39">
        <v>281</v>
      </c>
    </row>
    <row r="99" spans="1:14" ht="14.25" customHeight="1">
      <c r="A99" s="34" t="s">
        <v>17</v>
      </c>
      <c r="B99" s="38">
        <v>420</v>
      </c>
      <c r="C99" s="24">
        <f t="shared" si="51"/>
        <v>999</v>
      </c>
      <c r="D99" s="38">
        <v>496</v>
      </c>
      <c r="E99" s="38">
        <v>503</v>
      </c>
      <c r="F99" s="25">
        <f t="shared" si="69"/>
        <v>8.0000000000000002E-3</v>
      </c>
      <c r="G99" s="31">
        <f t="shared" si="45"/>
        <v>16</v>
      </c>
      <c r="H99" s="27">
        <f t="shared" si="70"/>
        <v>2.38</v>
      </c>
      <c r="I99" s="36">
        <v>0.11</v>
      </c>
      <c r="J99" s="24">
        <f t="shared" si="71"/>
        <v>9082</v>
      </c>
      <c r="K99" s="32"/>
      <c r="L99" s="10">
        <f t="shared" si="50"/>
        <v>983</v>
      </c>
      <c r="M99" s="39">
        <v>480</v>
      </c>
      <c r="N99" s="39">
        <v>503</v>
      </c>
    </row>
    <row r="100" spans="1:14" ht="14.25" customHeight="1">
      <c r="A100" s="34" t="s">
        <v>23</v>
      </c>
      <c r="B100" s="38">
        <v>387</v>
      </c>
      <c r="C100" s="24">
        <f t="shared" si="51"/>
        <v>869</v>
      </c>
      <c r="D100" s="38">
        <v>423</v>
      </c>
      <c r="E100" s="38">
        <v>446</v>
      </c>
      <c r="F100" s="25">
        <f t="shared" si="69"/>
        <v>7.0000000000000001E-3</v>
      </c>
      <c r="G100" s="31">
        <f t="shared" si="45"/>
        <v>6</v>
      </c>
      <c r="H100" s="27">
        <f t="shared" si="70"/>
        <v>2.25</v>
      </c>
      <c r="I100" s="36">
        <v>0.11</v>
      </c>
      <c r="J100" s="24">
        <f t="shared" si="71"/>
        <v>7900</v>
      </c>
      <c r="K100" s="32"/>
      <c r="L100" s="10">
        <f t="shared" si="50"/>
        <v>863</v>
      </c>
      <c r="M100" s="39">
        <v>422</v>
      </c>
      <c r="N100" s="39">
        <v>441</v>
      </c>
    </row>
    <row r="101" spans="1:14" ht="7.5" customHeight="1">
      <c r="A101" s="34"/>
      <c r="B101" s="41"/>
      <c r="C101" s="40"/>
      <c r="D101" s="40"/>
      <c r="E101" s="40"/>
      <c r="F101" s="25"/>
      <c r="G101" s="31"/>
      <c r="H101" s="27"/>
      <c r="I101" s="27"/>
      <c r="J101" s="24"/>
      <c r="K101" s="32"/>
      <c r="L101" s="10">
        <f t="shared" si="50"/>
        <v>0</v>
      </c>
      <c r="M101" s="40"/>
      <c r="N101" s="40"/>
    </row>
    <row r="102" spans="1:14" ht="14.25" customHeight="1">
      <c r="A102" s="30" t="s">
        <v>39</v>
      </c>
      <c r="B102" s="41">
        <f>SUM(B103:B105)</f>
        <v>3239</v>
      </c>
      <c r="C102" s="40">
        <f t="shared" ref="C102:E102" si="72">SUM(C103:C105)</f>
        <v>6560</v>
      </c>
      <c r="D102" s="40">
        <f t="shared" si="72"/>
        <v>3233</v>
      </c>
      <c r="E102" s="40">
        <f t="shared" si="72"/>
        <v>3327</v>
      </c>
      <c r="F102" s="25">
        <f t="shared" ref="F102:F105" si="73">ROUND(C102/$C$5,3)</f>
        <v>5.0999999999999997E-2</v>
      </c>
      <c r="G102" s="31">
        <f t="shared" si="45"/>
        <v>64</v>
      </c>
      <c r="H102" s="27">
        <f t="shared" ref="H102:H105" si="74">ROUND(C102/B102,2)</f>
        <v>2.0299999999999998</v>
      </c>
      <c r="I102" s="27">
        <v>0.73</v>
      </c>
      <c r="J102" s="24">
        <f t="shared" ref="J102:J105" si="75">ROUND(C102/I102,0)</f>
        <v>8986</v>
      </c>
      <c r="K102" s="32"/>
      <c r="L102" s="10">
        <f t="shared" si="50"/>
        <v>6496</v>
      </c>
      <c r="M102" s="42">
        <v>3199</v>
      </c>
      <c r="N102" s="42">
        <v>3297</v>
      </c>
    </row>
    <row r="103" spans="1:14" ht="14.25" customHeight="1">
      <c r="A103" s="34" t="s">
        <v>14</v>
      </c>
      <c r="B103" s="35">
        <v>1729</v>
      </c>
      <c r="C103" s="24">
        <f t="shared" si="51"/>
        <v>3522</v>
      </c>
      <c r="D103" s="35">
        <v>1700</v>
      </c>
      <c r="E103" s="35">
        <v>1822</v>
      </c>
      <c r="F103" s="25">
        <f t="shared" si="73"/>
        <v>2.7E-2</v>
      </c>
      <c r="G103" s="31">
        <f t="shared" si="45"/>
        <v>69</v>
      </c>
      <c r="H103" s="27">
        <f t="shared" si="74"/>
        <v>2.04</v>
      </c>
      <c r="I103" s="36">
        <v>0.28000000000000003</v>
      </c>
      <c r="J103" s="24">
        <f t="shared" si="75"/>
        <v>12579</v>
      </c>
      <c r="K103" s="32"/>
      <c r="L103" s="10">
        <f t="shared" si="50"/>
        <v>3453</v>
      </c>
      <c r="M103" s="39">
        <v>1671</v>
      </c>
      <c r="N103" s="39">
        <v>1782</v>
      </c>
    </row>
    <row r="104" spans="1:14" ht="14.25" customHeight="1">
      <c r="A104" s="34" t="s">
        <v>15</v>
      </c>
      <c r="B104" s="38">
        <v>837</v>
      </c>
      <c r="C104" s="24">
        <f t="shared" si="51"/>
        <v>1434</v>
      </c>
      <c r="D104" s="38">
        <v>752</v>
      </c>
      <c r="E104" s="38">
        <v>682</v>
      </c>
      <c r="F104" s="25">
        <f t="shared" si="73"/>
        <v>1.0999999999999999E-2</v>
      </c>
      <c r="G104" s="31">
        <f t="shared" si="45"/>
        <v>-3</v>
      </c>
      <c r="H104" s="27">
        <f t="shared" si="74"/>
        <v>1.71</v>
      </c>
      <c r="I104" s="36">
        <v>0.28999999999999998</v>
      </c>
      <c r="J104" s="24">
        <f t="shared" si="75"/>
        <v>4945</v>
      </c>
      <c r="K104" s="32"/>
      <c r="L104" s="10">
        <f t="shared" si="50"/>
        <v>1437</v>
      </c>
      <c r="M104" s="39">
        <v>749</v>
      </c>
      <c r="N104" s="39">
        <v>688</v>
      </c>
    </row>
    <row r="105" spans="1:14" ht="14.25" customHeight="1">
      <c r="A105" s="34" t="s">
        <v>16</v>
      </c>
      <c r="B105" s="38">
        <v>673</v>
      </c>
      <c r="C105" s="24">
        <f t="shared" si="51"/>
        <v>1604</v>
      </c>
      <c r="D105" s="38">
        <v>781</v>
      </c>
      <c r="E105" s="38">
        <v>823</v>
      </c>
      <c r="F105" s="25">
        <f t="shared" si="73"/>
        <v>1.2E-2</v>
      </c>
      <c r="G105" s="31">
        <f t="shared" si="45"/>
        <v>-2</v>
      </c>
      <c r="H105" s="27">
        <f t="shared" si="74"/>
        <v>2.38</v>
      </c>
      <c r="I105" s="36">
        <v>0.16</v>
      </c>
      <c r="J105" s="24">
        <f t="shared" si="75"/>
        <v>10025</v>
      </c>
      <c r="K105" s="32"/>
      <c r="L105" s="10">
        <f t="shared" si="50"/>
        <v>1606</v>
      </c>
      <c r="M105" s="39">
        <v>779</v>
      </c>
      <c r="N105" s="39">
        <v>827</v>
      </c>
    </row>
    <row r="106" spans="1:14" ht="7.5" customHeight="1">
      <c r="A106" s="34"/>
      <c r="B106" s="41"/>
      <c r="C106" s="40"/>
      <c r="D106" s="40"/>
      <c r="E106" s="40"/>
      <c r="F106" s="25"/>
      <c r="G106" s="31"/>
      <c r="H106" s="27"/>
      <c r="I106" s="27"/>
      <c r="J106" s="24"/>
      <c r="K106" s="32"/>
      <c r="L106" s="10">
        <f t="shared" si="50"/>
        <v>0</v>
      </c>
      <c r="M106" s="40"/>
      <c r="N106" s="40"/>
    </row>
    <row r="107" spans="1:14" ht="14.25" customHeight="1">
      <c r="A107" s="30" t="s">
        <v>40</v>
      </c>
      <c r="B107" s="41">
        <f>SUM(B108:B110)</f>
        <v>1344</v>
      </c>
      <c r="C107" s="40">
        <f t="shared" ref="C107:E107" si="76">SUM(C108:C110)</f>
        <v>3180</v>
      </c>
      <c r="D107" s="40">
        <f t="shared" si="76"/>
        <v>1523</v>
      </c>
      <c r="E107" s="40">
        <f t="shared" si="76"/>
        <v>1657</v>
      </c>
      <c r="F107" s="25">
        <f t="shared" ref="F107:F110" si="77">ROUND(C107/$C$5,3)</f>
        <v>2.5000000000000001E-2</v>
      </c>
      <c r="G107" s="31">
        <f t="shared" si="45"/>
        <v>-7</v>
      </c>
      <c r="H107" s="27">
        <f t="shared" ref="H107:H110" si="78">ROUND(C107/B107,2)</f>
        <v>2.37</v>
      </c>
      <c r="I107" s="27">
        <v>0.35</v>
      </c>
      <c r="J107" s="24">
        <f t="shared" ref="J107:J110" si="79">ROUND(C107/I107,0)</f>
        <v>9086</v>
      </c>
      <c r="K107" s="32"/>
      <c r="L107" s="10">
        <f t="shared" si="50"/>
        <v>3187</v>
      </c>
      <c r="M107" s="42">
        <v>1539</v>
      </c>
      <c r="N107" s="42">
        <v>1648</v>
      </c>
    </row>
    <row r="108" spans="1:14" ht="14.25" customHeight="1">
      <c r="A108" s="34" t="s">
        <v>14</v>
      </c>
      <c r="B108" s="38">
        <v>500</v>
      </c>
      <c r="C108" s="24">
        <f t="shared" si="51"/>
        <v>1195</v>
      </c>
      <c r="D108" s="38">
        <v>570</v>
      </c>
      <c r="E108" s="38">
        <v>625</v>
      </c>
      <c r="F108" s="25">
        <f t="shared" si="77"/>
        <v>8.9999999999999993E-3</v>
      </c>
      <c r="G108" s="31">
        <f t="shared" si="45"/>
        <v>12</v>
      </c>
      <c r="H108" s="27">
        <f t="shared" si="78"/>
        <v>2.39</v>
      </c>
      <c r="I108" s="36">
        <v>0.14000000000000001</v>
      </c>
      <c r="J108" s="24">
        <f t="shared" si="79"/>
        <v>8536</v>
      </c>
      <c r="K108" s="32"/>
      <c r="L108" s="10">
        <f t="shared" si="50"/>
        <v>1183</v>
      </c>
      <c r="M108" s="39">
        <v>571</v>
      </c>
      <c r="N108" s="39">
        <v>612</v>
      </c>
    </row>
    <row r="109" spans="1:14" ht="14.25" customHeight="1">
      <c r="A109" s="34" t="s">
        <v>15</v>
      </c>
      <c r="B109" s="38">
        <v>407</v>
      </c>
      <c r="C109" s="24">
        <f t="shared" si="51"/>
        <v>936</v>
      </c>
      <c r="D109" s="38">
        <v>447</v>
      </c>
      <c r="E109" s="38">
        <v>489</v>
      </c>
      <c r="F109" s="25">
        <f t="shared" si="77"/>
        <v>7.0000000000000001E-3</v>
      </c>
      <c r="G109" s="31">
        <f t="shared" si="45"/>
        <v>-12</v>
      </c>
      <c r="H109" s="27">
        <f t="shared" si="78"/>
        <v>2.2999999999999998</v>
      </c>
      <c r="I109" s="36">
        <v>0.1</v>
      </c>
      <c r="J109" s="24">
        <f t="shared" si="79"/>
        <v>9360</v>
      </c>
      <c r="K109" s="32"/>
      <c r="L109" s="10">
        <f t="shared" si="50"/>
        <v>948</v>
      </c>
      <c r="M109" s="39">
        <v>458</v>
      </c>
      <c r="N109" s="39">
        <v>490</v>
      </c>
    </row>
    <row r="110" spans="1:14" ht="14.25" customHeight="1">
      <c r="A110" s="34" t="s">
        <v>16</v>
      </c>
      <c r="B110" s="38">
        <v>437</v>
      </c>
      <c r="C110" s="24">
        <f t="shared" si="51"/>
        <v>1049</v>
      </c>
      <c r="D110" s="38">
        <v>506</v>
      </c>
      <c r="E110" s="38">
        <v>543</v>
      </c>
      <c r="F110" s="25">
        <f t="shared" si="77"/>
        <v>8.0000000000000002E-3</v>
      </c>
      <c r="G110" s="31">
        <f t="shared" si="45"/>
        <v>-7</v>
      </c>
      <c r="H110" s="27">
        <f t="shared" si="78"/>
        <v>2.4</v>
      </c>
      <c r="I110" s="36">
        <v>0.11</v>
      </c>
      <c r="J110" s="24">
        <f t="shared" si="79"/>
        <v>9536</v>
      </c>
      <c r="K110" s="32"/>
      <c r="L110" s="10">
        <f t="shared" si="50"/>
        <v>1056</v>
      </c>
      <c r="M110" s="39">
        <v>510</v>
      </c>
      <c r="N110" s="39">
        <v>546</v>
      </c>
    </row>
    <row r="111" spans="1:14" ht="7.5" customHeight="1">
      <c r="A111" s="34"/>
      <c r="B111" s="41"/>
      <c r="C111" s="40"/>
      <c r="D111" s="40"/>
      <c r="E111" s="40"/>
      <c r="F111" s="25"/>
      <c r="G111" s="31"/>
      <c r="H111" s="27"/>
      <c r="I111" s="27"/>
      <c r="J111" s="24"/>
      <c r="K111" s="32"/>
      <c r="L111" s="10">
        <f t="shared" si="50"/>
        <v>0</v>
      </c>
      <c r="M111" s="40"/>
      <c r="N111" s="40"/>
    </row>
    <row r="112" spans="1:14" ht="14.25" customHeight="1">
      <c r="A112" s="30" t="s">
        <v>41</v>
      </c>
      <c r="B112" s="41">
        <f>SUM(B113:B117)</f>
        <v>4853</v>
      </c>
      <c r="C112" s="40">
        <f t="shared" ref="C112:E112" si="80">SUM(C113:C117)</f>
        <v>10498</v>
      </c>
      <c r="D112" s="40">
        <f t="shared" si="80"/>
        <v>5112</v>
      </c>
      <c r="E112" s="40">
        <f t="shared" si="80"/>
        <v>5386</v>
      </c>
      <c r="F112" s="25">
        <f t="shared" ref="F112:F117" si="81">ROUND(C112/$C$5,3)</f>
        <v>8.1000000000000003E-2</v>
      </c>
      <c r="G112" s="31">
        <f t="shared" si="45"/>
        <v>177</v>
      </c>
      <c r="H112" s="27">
        <f t="shared" ref="H112:H117" si="82">ROUND(C112/B112,2)</f>
        <v>2.16</v>
      </c>
      <c r="I112" s="27">
        <v>0.96</v>
      </c>
      <c r="J112" s="24">
        <f t="shared" ref="J112:J117" si="83">ROUND(C112/I112,0)</f>
        <v>10935</v>
      </c>
      <c r="K112" s="32"/>
      <c r="L112" s="10">
        <f t="shared" si="50"/>
        <v>10321</v>
      </c>
      <c r="M112" s="42">
        <v>5035</v>
      </c>
      <c r="N112" s="42">
        <v>5286</v>
      </c>
    </row>
    <row r="113" spans="1:14" ht="14.25" customHeight="1">
      <c r="A113" s="34" t="s">
        <v>14</v>
      </c>
      <c r="B113" s="35">
        <v>1390</v>
      </c>
      <c r="C113" s="24">
        <f t="shared" si="51"/>
        <v>2897</v>
      </c>
      <c r="D113" s="35">
        <v>1426</v>
      </c>
      <c r="E113" s="35">
        <v>1471</v>
      </c>
      <c r="F113" s="25">
        <f t="shared" si="81"/>
        <v>2.1999999999999999E-2</v>
      </c>
      <c r="G113" s="31">
        <f t="shared" si="45"/>
        <v>93</v>
      </c>
      <c r="H113" s="27">
        <f t="shared" si="82"/>
        <v>2.08</v>
      </c>
      <c r="I113" s="36">
        <v>0.2</v>
      </c>
      <c r="J113" s="24">
        <f t="shared" si="83"/>
        <v>14485</v>
      </c>
      <c r="K113" s="32"/>
      <c r="L113" s="10">
        <f t="shared" si="50"/>
        <v>2804</v>
      </c>
      <c r="M113" s="39">
        <v>1374</v>
      </c>
      <c r="N113" s="39">
        <v>1430</v>
      </c>
    </row>
    <row r="114" spans="1:14" ht="14.25" customHeight="1">
      <c r="A114" s="34" t="s">
        <v>15</v>
      </c>
      <c r="B114" s="35">
        <v>1047</v>
      </c>
      <c r="C114" s="24">
        <f t="shared" si="51"/>
        <v>2295</v>
      </c>
      <c r="D114" s="35">
        <v>1116</v>
      </c>
      <c r="E114" s="35">
        <v>1179</v>
      </c>
      <c r="F114" s="25">
        <f t="shared" si="81"/>
        <v>1.7999999999999999E-2</v>
      </c>
      <c r="G114" s="31">
        <f t="shared" si="45"/>
        <v>-35</v>
      </c>
      <c r="H114" s="27">
        <f t="shared" si="82"/>
        <v>2.19</v>
      </c>
      <c r="I114" s="36">
        <v>0.21</v>
      </c>
      <c r="J114" s="24">
        <f t="shared" si="83"/>
        <v>10929</v>
      </c>
      <c r="K114" s="32"/>
      <c r="L114" s="10">
        <f t="shared" si="50"/>
        <v>2330</v>
      </c>
      <c r="M114" s="39">
        <v>1143</v>
      </c>
      <c r="N114" s="39">
        <v>1187</v>
      </c>
    </row>
    <row r="115" spans="1:14" ht="14.25" customHeight="1">
      <c r="A115" s="34" t="s">
        <v>16</v>
      </c>
      <c r="B115" s="38">
        <v>769</v>
      </c>
      <c r="C115" s="24">
        <f t="shared" si="51"/>
        <v>1772</v>
      </c>
      <c r="D115" s="38">
        <v>878</v>
      </c>
      <c r="E115" s="38">
        <v>894</v>
      </c>
      <c r="F115" s="25">
        <f t="shared" si="81"/>
        <v>1.4E-2</v>
      </c>
      <c r="G115" s="31">
        <f t="shared" si="45"/>
        <v>-18</v>
      </c>
      <c r="H115" s="27">
        <f t="shared" si="82"/>
        <v>2.2999999999999998</v>
      </c>
      <c r="I115" s="36">
        <v>0.17</v>
      </c>
      <c r="J115" s="24">
        <f t="shared" si="83"/>
        <v>10424</v>
      </c>
      <c r="K115" s="32"/>
      <c r="L115" s="10">
        <f t="shared" si="50"/>
        <v>1790</v>
      </c>
      <c r="M115" s="39">
        <v>895</v>
      </c>
      <c r="N115" s="39">
        <v>895</v>
      </c>
    </row>
    <row r="116" spans="1:14" ht="14.25" customHeight="1">
      <c r="A116" s="34" t="s">
        <v>17</v>
      </c>
      <c r="B116" s="38">
        <v>819</v>
      </c>
      <c r="C116" s="24">
        <f t="shared" si="51"/>
        <v>1658</v>
      </c>
      <c r="D116" s="38">
        <v>799</v>
      </c>
      <c r="E116" s="38">
        <v>859</v>
      </c>
      <c r="F116" s="25">
        <f t="shared" si="81"/>
        <v>1.2999999999999999E-2</v>
      </c>
      <c r="G116" s="31">
        <f t="shared" si="45"/>
        <v>-10</v>
      </c>
      <c r="H116" s="27">
        <f t="shared" si="82"/>
        <v>2.02</v>
      </c>
      <c r="I116" s="36">
        <v>0.19</v>
      </c>
      <c r="J116" s="24">
        <f t="shared" si="83"/>
        <v>8726</v>
      </c>
      <c r="K116" s="32"/>
      <c r="L116" s="10">
        <f t="shared" si="50"/>
        <v>1668</v>
      </c>
      <c r="M116" s="39">
        <v>802</v>
      </c>
      <c r="N116" s="39">
        <v>866</v>
      </c>
    </row>
    <row r="117" spans="1:14" ht="14.25" customHeight="1" thickBot="1">
      <c r="A117" s="43" t="s">
        <v>23</v>
      </c>
      <c r="B117" s="38">
        <v>828</v>
      </c>
      <c r="C117" s="24">
        <f t="shared" si="51"/>
        <v>1876</v>
      </c>
      <c r="D117" s="38">
        <v>893</v>
      </c>
      <c r="E117" s="38">
        <v>983</v>
      </c>
      <c r="F117" s="25">
        <f t="shared" si="81"/>
        <v>1.4E-2</v>
      </c>
      <c r="G117" s="31">
        <f t="shared" si="45"/>
        <v>147</v>
      </c>
      <c r="H117" s="27">
        <f t="shared" si="82"/>
        <v>2.27</v>
      </c>
      <c r="I117" s="44">
        <v>0.19</v>
      </c>
      <c r="J117" s="24">
        <f t="shared" si="83"/>
        <v>9874</v>
      </c>
      <c r="K117" s="32"/>
      <c r="L117" s="10">
        <f t="shared" si="50"/>
        <v>1729</v>
      </c>
      <c r="M117" s="45">
        <v>821</v>
      </c>
      <c r="N117" s="45">
        <v>908</v>
      </c>
    </row>
    <row r="118" spans="1:14" s="57" customFormat="1" ht="13.5" customHeight="1">
      <c r="A118" s="70" t="s">
        <v>42</v>
      </c>
      <c r="B118" s="70"/>
      <c r="C118" s="70"/>
      <c r="D118" s="70"/>
      <c r="E118" s="70"/>
      <c r="F118" s="70"/>
      <c r="G118" s="70"/>
      <c r="H118" s="71"/>
      <c r="I118" s="71"/>
      <c r="J118" s="71"/>
    </row>
    <row r="119" spans="1:14" s="57" customFormat="1" ht="12" customHeight="1">
      <c r="A119" s="58" t="s">
        <v>43</v>
      </c>
      <c r="B119" s="59"/>
      <c r="C119" s="59"/>
      <c r="D119" s="59"/>
      <c r="E119" s="59"/>
      <c r="F119" s="60"/>
      <c r="G119" s="61"/>
      <c r="H119" s="72" t="s">
        <v>44</v>
      </c>
      <c r="I119" s="72"/>
      <c r="J119" s="72"/>
    </row>
  </sheetData>
  <mergeCells count="23">
    <mergeCell ref="A1:J1"/>
    <mergeCell ref="A3:A4"/>
    <mergeCell ref="B3:B4"/>
    <mergeCell ref="C3:E3"/>
    <mergeCell ref="F3:F4"/>
    <mergeCell ref="G3:G4"/>
    <mergeCell ref="H3:H4"/>
    <mergeCell ref="I3:I4"/>
    <mergeCell ref="J3:J4"/>
    <mergeCell ref="I62:I63"/>
    <mergeCell ref="J62:J63"/>
    <mergeCell ref="A118:J118"/>
    <mergeCell ref="H119:J119"/>
    <mergeCell ref="L3:N3"/>
    <mergeCell ref="I59:J59"/>
    <mergeCell ref="A60:J60"/>
    <mergeCell ref="H61:J61"/>
    <mergeCell ref="A62:A63"/>
    <mergeCell ref="B62:B63"/>
    <mergeCell ref="C62:E62"/>
    <mergeCell ref="F62:F63"/>
    <mergeCell ref="G62:G63"/>
    <mergeCell ref="H62:H63"/>
  </mergeCells>
  <phoneticPr fontId="3"/>
  <printOptions gridLinesSet="0"/>
  <pageMargins left="0.59055118110236227" right="0.59055118110236227" top="0.78740157480314965" bottom="0.59055118110236227" header="0.78740157480314965" footer="0.59055118110236227"/>
  <pageSetup paperSize="9" scale="89" fitToHeight="0" orientation="portrait" blackAndWhite="1" r:id="rId1"/>
  <headerFooter alignWithMargins="0">
    <oddHeader xml:space="preserve">&amp;R
</oddHeader>
  </headerFooter>
  <rowBreaks count="1" manualBreakCount="1">
    <brk id="5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Y O L W k x 4 e W 2 k A A A A 9 Q A A A B I A H A B D b 2 5 m a W c v U G F j a 2 F n Z S 5 4 b W w g o h g A K K A U A A A A A A A A A A A A A A A A A A A A A A A A A A A A h Y 8 x D o I w G I W v Q r r T F o j R k J 8 y u B l J S E y M a 1 M q F K E Y W i x 3 c / B I X k G M o m 6 O 7 3 v f 8 N 7 9 e o N 0 b B v v I n u j O p 2 g A F P k S S 2 6 Q u k y Q Y M 9 + i u U M s i 5 O P F S e p O s T T y a I k G V t e e Y E O c c d h H u + p K E l A b k k G 1 3 o p I t R x 9 Z / Z d 9 p Y 3 l W k j E Y P 8 a w 0 I c R B F e L D E F M j P I l P 7 2 4 T T 3 2 f 5 A W A + N H X r J a u 5 v c i B z B P K + w B 5 Q S w M E F A A C A A g A u Y O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m D i 1 o o i k e 4 D g A A A B E A A A A T A B w A R m 9 y b X V s Y X M v U 2 V j d G l v b j E u b S C i G A A o o B Q A A A A A A A A A A A A A A A A A A A A A A A A A A A A r T k 0 u y c z P U w i G 0 I b W A F B L A Q I t A B Q A A g A I A L m D i 1 p M e H l t p A A A A P U A A A A S A A A A A A A A A A A A A A A A A A A A A A B D b 2 5 m a W c v U G F j a 2 F n Z S 5 4 b W x Q S w E C L Q A U A A I A C A C 5 g 4 t a D 8 r p q 6 Q A A A D p A A A A E w A A A A A A A A A A A A A A A A D w A A A A W 0 N v b n R l b n R f V H l w Z X N d L n h t b F B L A Q I t A B Q A A g A I A L m D i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5 c D 3 h z m 9 i T b m B o v K i n u b 3 A A A A A A I A A A A A A A N m A A D A A A A A E A A A A I k I J + H U i y R R x b L 1 h 8 R 2 j I M A A A A A B I A A A K A A A A A Q A A A A U b j t g N q T b s x k a A z a D r u l q V A A A A B b R s D + k O q c m e 6 M D w U U u H H 8 z D o o n 4 W q E 2 y / L C T s A 6 a R Q S / I y N 4 j M J 3 W c X J f V K 5 o K r K O 2 B v E B 0 0 6 Q y F S h 0 s l n w 4 H s U o N c k m v 6 o a x m P S 4 a S l H v x Q A A A B 9 J y 0 0 w E s n 4 Z M s M e X J Q G z e b L 5 Z f w = = < / D a t a M a s h u p > 
</file>

<file path=customXml/itemProps1.xml><?xml version="1.0" encoding="utf-8"?>
<ds:datastoreItem xmlns:ds="http://schemas.openxmlformats.org/officeDocument/2006/customXml" ds:itemID="{9B1E12BB-6493-46A9-ABDB-F034369949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住基台帳による町丁目別世帯数及び人口</vt:lpstr>
      <vt:lpstr>住基台帳による町丁目別世帯数及び人口!Print_Area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尾野　峻也</dc:creator>
  <cp:lastModifiedBy>国分寺市</cp:lastModifiedBy>
  <dcterms:created xsi:type="dcterms:W3CDTF">2015-06-05T18:19:34Z</dcterms:created>
  <dcterms:modified xsi:type="dcterms:W3CDTF">2025-04-14T01:25:55Z</dcterms:modified>
</cp:coreProperties>
</file>